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10000svj02020\sdoc-2025$\106000_総務部\106600_財務課\財務G\30_照会\54_【0130〆】公営企業に係る経営比較分析表（令和６年度決算）の分析・公表について\"/>
    </mc:Choice>
  </mc:AlternateContent>
  <xr:revisionPtr revIDLastSave="0" documentId="13_ncr:1_{B95666F4-B312-4286-88A2-40A4A7C2C4F8}" xr6:coauthVersionLast="47" xr6:coauthVersionMax="47" xr10:uidLastSave="{00000000-0000-0000-0000-000000000000}"/>
  <workbookProtection workbookAlgorithmName="SHA-512" workbookHashValue="ahfmXVv+fNzQ2IeMYq7/548dtVlHoKrR4saXZxYE4+NVwc2cVctpYs4J0sp/3B13fKP9jGR5c70UJOChZY9DUg==" workbookSaltValue="bbAG6BDynHMhyiA1A9BCc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BB8" i="4"/>
  <c r="AT8" i="4"/>
  <c r="AL8" i="4"/>
  <c r="P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<sst xmlns="http://schemas.openxmlformats.org/spreadsheetml/2006/main" count="231" uniqueCount="112">
  <si>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</si>
  <si>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</si>
  <si>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</si>
  <si>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</si>
  <si>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</si>
  <si>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</si>
  <si>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</si>
  <si>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</si>
  <si>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</si>
  <si>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</si>
  <si>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</si>
  <si>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</si>
  <si>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</si>
  <si>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</si>
  <si>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</si>
  <si>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</si>
  <si>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</si>
  <si>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</si>
  <si>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</si>
  <si>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</si>
  <si>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</si>
  <si>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</si>
  <si>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</si>
  <si>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</si>
  <si>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</si>
  <si>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</si>
  <si>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</si>
  <si>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</si>
  <si>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</si>
  <si>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</si>
  <si>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</si>
  <si>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</si>
  <si>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</si>
  <si>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</si>
  <si>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</si>
  <si>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</si>
  <si>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</si>
  <si>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</si>
  <si>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</si>
  <si>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</si>
  <si>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</si>
  <si>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</si>
  <si>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</si>
  <si>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</si>
  <si>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</si>
  <si>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</si>
  <si>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</si>
  <si>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</si>
  <si>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</si>
  <si>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</si>
  <si>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</si>
  <si>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</si>
  <si>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</si>
  <si>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</si>
  <si>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</si>
  <si>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</si>
  <si>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</si>
  <si>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</si>
  <si>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</si>
  <si>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</si>
  <si>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</si>
  <si>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</si>
  <si>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</si>
  <si>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</si>
  <si>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</si>
  <si>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</si>
  <si>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</si>
  <si>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</si>
  <si>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</si>
  <si>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</si>
  <si>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</si>
  <si>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</si>
  <si>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</si>
  <si>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</si>
  <si>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</si>
  <si>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</si>
  <si>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</si>
  <si>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</si>
  <si>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</si>
  <si>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</si>
  <si>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</si>
  <si>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</si>
  <si>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</si>
  <si>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</si>
  <si>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</si>
  <si>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</si>
  <si>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</si>
  <si>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</si>
  <si>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</si>
  <si>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</si>
  <si>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</si>
  <si>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</si>
  <si>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</si>
  <si>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</si>
  <si>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</si>
  <si>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</si>
  <si>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</si>
  <si>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</si>
  <si>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</si>
  <si>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</si>
  <si>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</si>
  <si>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</si>
  <si>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</si>
  <si>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</si>
  <si>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</si>
  <si>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</si>
  <si>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</si>
  <si>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</si>
  <si>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</si>
  <si>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の施設利用率の低下に対しては、水需要予測の結果に基づき、施設の更新時期に合わせ、可能な限り施設のダウンサイジング（小規模化）を実施すると共に、整備効果が段階的に発揮できるよう、効率的な施設更新を行っていく。
　また、アセットマネジメントを実践し、施設更新の際には施設ごとに企業団独自の更新基準年数を設定し、施設の長寿命化を図りつつ、効率的に施設全体の安定性向上に資する施設更新・整備を実施し、改善を図る。
　これらの施設更新・整備を進めながら引き続き健全経営の維持に努める。</t>
    <phoneticPr fontId="4"/>
  </si>
  <si>
    <t xml:space="preserve">①【経常収支比率】
　経常収支比率は100％を超える水準であり、健全な経営を維持している。
③【流動比率】
　期間を通じて短期的な債務に対する支払能力を維持している。
④【企業債残高対給水収益比率】
　他の指標の状況を勘案し、企業債の規模に大きな問題はないと判断している。
⑤【料金回収率】
　 料金回収率は100%以上であり、健全な経営を維持している。
⑥【給水原価】
　前年度とほぼ同水準にて推移している。
⑦【施設利用率】
　人口減少に伴い水需要は減少傾向であるが、近年はほぼ横ばいで推移している。
⑧【有収率】
　ほぼ100％で推移している。水道施設の適切な維持管理による漏水防止対策や効率的な送水運用により、高い水準を維持している。
</t>
    <phoneticPr fontId="4"/>
  </si>
  <si>
    <t>①【有形固定資産減価償却率】
　類似団体平均値を上回る数値となり、施設の老朽化が進んでいる。この要因は、管路総延長の約6割が法定耐用年数40年を超えていることによる。
②【管路経年化率】、③【管路更新率】
　管路経年化率は類似団体平均値より高く、管路更新率は低い状況となっている。現在、基幹管路の大規模更新事業を執行している。（今年度の施工内容は主として更新用の立坑築造であり、管路更新延長の計上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</si>
</sst>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0.13</c:v>
                </c:pt>
                <c:pt idx="2">
                  <c:v>0.24</c:v>
                </c:pt>
                <c:pt idx="3">
                  <c:v>7.0000000000000007E-2</c:v>
                </c:pt>
                <c:pt idx="4" formatCode="#,##0.00;&quot;△&quot;#,##0.00">
                  <c:v>0</c:v>
                </c:pt>
              </c:numCache>
            </c:numRef>
          </c:val>
          <c:extLst>
            <c:ext xmlns:c16="http://schemas.microsoft.com/office/drawing/2014/chart" uri="{C3380CC4-5D6E-409C-BE32-E72D297353CC}">
              <c16:uniqueId val="{00000000-BED7-49FA-BC0A-E9FB115804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BED7-49FA-BC0A-E9FB115804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61.24</c:v>
                </c:pt>
                <c:pt idx="1">
                  <c:v>60.3</c:v>
                </c:pt>
                <c:pt idx="2">
                  <c:v>59.42</c:v>
                </c:pt>
                <c:pt idx="3">
                  <c:v>59.66</c:v>
                </c:pt>
                <c:pt idx="4">
                  <c:v>59.67</c:v>
                </c:pt>
              </c:numCache>
            </c:numRef>
          </c:val>
          <c:extLst>
            <c:ext xmlns:c16="http://schemas.microsoft.com/office/drawing/2014/chart" uri="{C3380CC4-5D6E-409C-BE32-E72D297353CC}">
              <c16:uniqueId val="{00000000-9382-4A78-9DF5-7761CE26BA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382-4A78-9DF5-7761CE26BA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99.4</c:v>
                </c:pt>
                <c:pt idx="1">
                  <c:v>99.39</c:v>
                </c:pt>
                <c:pt idx="2">
                  <c:v>99.44</c:v>
                </c:pt>
                <c:pt idx="3">
                  <c:v>99.02</c:v>
                </c:pt>
                <c:pt idx="4">
                  <c:v>99.11</c:v>
                </c:pt>
              </c:numCache>
            </c:numRef>
          </c:val>
          <c:extLst>
            <c:ext xmlns:c16="http://schemas.microsoft.com/office/drawing/2014/chart" uri="{C3380CC4-5D6E-409C-BE32-E72D297353CC}">
              <c16:uniqueId val="{00000000-7F3A-4018-9151-37FC9F899D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7F3A-4018-9151-37FC9F899D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111.4</c:v>
                </c:pt>
                <c:pt idx="1">
                  <c:v>113.47</c:v>
                </c:pt>
                <c:pt idx="2">
                  <c:v>105.61</c:v>
                </c:pt>
                <c:pt idx="3">
                  <c:v>109.09</c:v>
                </c:pt>
                <c:pt idx="4">
                  <c:v>108.02</c:v>
                </c:pt>
              </c:numCache>
            </c:numRef>
          </c:val>
          <c:extLst>
            <c:ext xmlns:c16="http://schemas.microsoft.com/office/drawing/2014/chart" uri="{C3380CC4-5D6E-409C-BE32-E72D297353CC}">
              <c16:uniqueId val="{00000000-6F87-4FD0-8CA7-94DE23B897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6F87-4FD0-8CA7-94DE23B897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61.94</c:v>
                </c:pt>
                <c:pt idx="1">
                  <c:v>63.26</c:v>
                </c:pt>
                <c:pt idx="2">
                  <c:v>64.3</c:v>
                </c:pt>
                <c:pt idx="3">
                  <c:v>64.69</c:v>
                </c:pt>
                <c:pt idx="4">
                  <c:v>65.569999999999993</c:v>
                </c:pt>
              </c:numCache>
            </c:numRef>
          </c:val>
          <c:extLst>
            <c:ext xmlns:c16="http://schemas.microsoft.com/office/drawing/2014/chart" uri="{C3380CC4-5D6E-409C-BE32-E72D297353CC}">
              <c16:uniqueId val="{00000000-30DB-4C1D-B164-6B0F5495D9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30DB-4C1D-B164-6B0F5495D9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61.74</c:v>
                </c:pt>
                <c:pt idx="1">
                  <c:v>61.55</c:v>
                </c:pt>
                <c:pt idx="2">
                  <c:v>62.3</c:v>
                </c:pt>
                <c:pt idx="3">
                  <c:v>63.33</c:v>
                </c:pt>
                <c:pt idx="4">
                  <c:v>64.540000000000006</c:v>
                </c:pt>
              </c:numCache>
            </c:numRef>
          </c:val>
          <c:extLst>
            <c:ext xmlns:c16="http://schemas.microsoft.com/office/drawing/2014/chart" uri="{C3380CC4-5D6E-409C-BE32-E72D297353CC}">
              <c16:uniqueId val="{00000000-2B61-4E27-8EAA-A4F8F1ECBD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B61-4E27-8EAA-A4F8F1ECBD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39-4D9D-8EAB-3B72224B11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9339-4D9D-8EAB-3B72224B11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141.25</c:v>
                </c:pt>
                <c:pt idx="1">
                  <c:v>162.86000000000001</c:v>
                </c:pt>
                <c:pt idx="2">
                  <c:v>159.63</c:v>
                </c:pt>
                <c:pt idx="3">
                  <c:v>169.82</c:v>
                </c:pt>
                <c:pt idx="4">
                  <c:v>175.66</c:v>
                </c:pt>
              </c:numCache>
            </c:numRef>
          </c:val>
          <c:extLst>
            <c:ext xmlns:c16="http://schemas.microsoft.com/office/drawing/2014/chart" uri="{C3380CC4-5D6E-409C-BE32-E72D297353CC}">
              <c16:uniqueId val="{00000000-87FC-46C8-801A-997BF0B03B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87FC-46C8-801A-997BF0B03B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284.29000000000002</c:v>
                </c:pt>
                <c:pt idx="1">
                  <c:v>260.18</c:v>
                </c:pt>
                <c:pt idx="2">
                  <c:v>255.95</c:v>
                </c:pt>
                <c:pt idx="3">
                  <c:v>253.18</c:v>
                </c:pt>
                <c:pt idx="4">
                  <c:v>266.33999999999997</c:v>
                </c:pt>
              </c:numCache>
            </c:numRef>
          </c:val>
          <c:extLst>
            <c:ext xmlns:c16="http://schemas.microsoft.com/office/drawing/2014/chart" uri="{C3380CC4-5D6E-409C-BE32-E72D297353CC}">
              <c16:uniqueId val="{00000000-9DDB-402E-8EE8-4D6F6CA74C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9DDB-402E-8EE8-4D6F6CA74C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110.92</c:v>
                </c:pt>
                <c:pt idx="1">
                  <c:v>112.96</c:v>
                </c:pt>
                <c:pt idx="2">
                  <c:v>104.58</c:v>
                </c:pt>
                <c:pt idx="3">
                  <c:v>107.93</c:v>
                </c:pt>
                <c:pt idx="4">
                  <c:v>106.03</c:v>
                </c:pt>
              </c:numCache>
            </c:numRef>
          </c:val>
          <c:extLst>
            <c:ext xmlns:c16="http://schemas.microsoft.com/office/drawing/2014/chart" uri="{C3380CC4-5D6E-409C-BE32-E72D297353CC}">
              <c16:uniqueId val="{00000000-9D11-4567-9951-D0F9751D93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9D11-4567-9951-D0F9751D93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61.95</c:v>
                </c:pt>
                <c:pt idx="1">
                  <c:v>63.74</c:v>
                </c:pt>
                <c:pt idx="2">
                  <c:v>68.84</c:v>
                </c:pt>
                <c:pt idx="3">
                  <c:v>66.709999999999994</c:v>
                </c:pt>
                <c:pt idx="4">
                  <c:v>67.91</c:v>
                </c:pt>
              </c:numCache>
            </c:numRef>
          </c:val>
          <c:extLst>
            <c:ext xmlns:c16="http://schemas.microsoft.com/office/drawing/2014/chart" uri="{C3380CC4-5D6E-409C-BE32-E72D297353CC}">
              <c16:uniqueId val="{00000000-DA06-4AB0-AD35-5D75305999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A06-4AB0-AD35-5D75305999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大阪府　大阪広域水道企業団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67.11</v>
      </c>
      <c r="J10" s="46"/>
      <c r="K10" s="46"/>
      <c r="L10" s="46"/>
      <c r="M10" s="46"/>
      <c r="N10" s="46"/>
      <c r="O10" s="80"/>
      <c r="P10" s="47">
        <f>データ!$P$6</f>
        <v>99.9</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5979155</v>
      </c>
      <c r="AM10" s="44"/>
      <c r="AN10" s="44"/>
      <c r="AO10" s="44"/>
      <c r="AP10" s="44"/>
      <c r="AQ10" s="44"/>
      <c r="AR10" s="44"/>
      <c r="AS10" s="44"/>
      <c r="AT10" s="45">
        <f>データ!$V$6</f>
        <v>1154.17</v>
      </c>
      <c r="AU10" s="46"/>
      <c r="AV10" s="46"/>
      <c r="AW10" s="46"/>
      <c r="AX10" s="46"/>
      <c r="AY10" s="46"/>
      <c r="AZ10" s="46"/>
      <c r="BA10" s="46"/>
      <c r="BB10" s="47">
        <f>データ!$W$6</f>
        <v>5180.4799999999996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34ZOIbrGRRG/bTHj6W7ApCin2icuhUOCcbpfZ22DS+XrmJIaPPkVw34Fk8jEwIrKfyoJ/87bsf16u9hrudRkZA==" saltValue="KKT4DzROlDDTmXNb43PM7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278688</v>
      </c>
      <c r="D6" s="20">
        <f t="shared" si="3"/>
        <v>46</v>
      </c>
      <c r="E6" s="20">
        <f t="shared" si="3"/>
        <v>1</v>
      </c>
      <c r="F6" s="20">
        <f t="shared" si="3"/>
        <v>0</v>
      </c>
      <c r="G6" s="20">
        <f t="shared" si="3"/>
        <v>2</v>
      </c>
      <c r="H6" s="20" t="str">
        <f t="shared" si="3"/>
        <v>大阪府　大阪広域水道企業団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67.11</v>
      </c>
      <c r="P6" s="21">
        <f t="shared" si="3"/>
        <v>99.9</v>
      </c>
      <c r="Q6" s="21">
        <f t="shared" si="3"/>
        <v>0</v>
      </c>
      <c r="R6" s="21" t="str">
        <f t="shared" si="3"/>
        <v>-</v>
      </c>
      <c r="S6" s="21" t="str">
        <f t="shared" si="3"/>
        <v>-</v>
      </c>
      <c r="T6" s="21" t="str">
        <f t="shared" si="3"/>
        <v>-</v>
      </c>
      <c r="U6" s="21">
        <f t="shared" si="3"/>
        <v>5979155</v>
      </c>
      <c r="V6" s="21">
        <f t="shared" si="3"/>
        <v>1154.17</v>
      </c>
      <c r="W6" s="21">
        <f t="shared" si="3"/>
        <v>5180.4799999999996</v>
      </c>
      <c r="X6" s="22">
        <f>IF(X7="",NA(),X7)</f>
        <v>111.4</v>
      </c>
      <c r="Y6" s="22">
        <f t="shared" ref="Y6:AG6" si="4">IF(Y7="",NA(),Y7)</f>
        <v>113.47</v>
      </c>
      <c r="Z6" s="22">
        <f t="shared" si="4"/>
        <v>105.61</v>
      </c>
      <c r="AA6" s="22">
        <f t="shared" si="4"/>
        <v>109.09</v>
      </c>
      <c r="AB6" s="22">
        <f t="shared" si="4"/>
        <v>108.02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141.25</v>
      </c>
      <c r="AU6" s="22">
        <f t="shared" ref="AU6:BC6" si="6">IF(AU7="",NA(),AU7)</f>
        <v>162.86000000000001</v>
      </c>
      <c r="AV6" s="22">
        <f t="shared" si="6"/>
        <v>159.63</v>
      </c>
      <c r="AW6" s="22">
        <f t="shared" si="6"/>
        <v>169.82</v>
      </c>
      <c r="AX6" s="22">
        <f t="shared" si="6"/>
        <v>175.66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284.29000000000002</v>
      </c>
      <c r="BF6" s="22">
        <f t="shared" ref="BF6:BN6" si="7">IF(BF7="",NA(),BF7)</f>
        <v>260.18</v>
      </c>
      <c r="BG6" s="22">
        <f t="shared" si="7"/>
        <v>255.95</v>
      </c>
      <c r="BH6" s="22">
        <f t="shared" si="7"/>
        <v>253.18</v>
      </c>
      <c r="BI6" s="22">
        <f t="shared" si="7"/>
        <v>266.33999999999997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110.92</v>
      </c>
      <c r="BQ6" s="22">
        <f t="shared" ref="BQ6:BY6" si="8">IF(BQ7="",NA(),BQ7)</f>
        <v>112.96</v>
      </c>
      <c r="BR6" s="22">
        <f t="shared" si="8"/>
        <v>104.58</v>
      </c>
      <c r="BS6" s="22">
        <f t="shared" si="8"/>
        <v>107.93</v>
      </c>
      <c r="BT6" s="22">
        <f t="shared" si="8"/>
        <v>106.03</v>
      </c>
      <c r="BU6" s="22">
        <f t="shared" si="8"/>
        <v>110.77</v>
      </c>
      <c r="BV6" s="22">
        <f t="shared" si="8"/>
        <v>112.35</v>
      </c>
      <c r="BW6" s="22">
        <f t="shared" si="8"/>
        <v>106.47</v>
      </c>
      <c r="BX6" s="22">
        <f t="shared" si="8"/>
        <v>107.7</v>
      </c>
      <c r="BY6" s="22">
        <f t="shared" si="8"/>
        <v>106.29</v>
      </c>
      <c r="BZ6" s="21" t="str">
        <f>IF(BZ7="","",IF(BZ7="-","【-】","【"&amp;SUBSTITUTE(TEXT(BZ7,"#,##0.00"),"-","△")&amp;"】"))</f>
        <v>【106.29】</v>
      </c>
      <c r="CA6" s="22">
        <f>IF(CA7="",NA(),CA7)</f>
        <v>61.95</v>
      </c>
      <c r="CB6" s="22">
        <f t="shared" ref="CB6:CJ6" si="9">IF(CB7="",NA(),CB7)</f>
        <v>63.74</v>
      </c>
      <c r="CC6" s="22">
        <f t="shared" si="9"/>
        <v>68.84</v>
      </c>
      <c r="CD6" s="22">
        <f t="shared" si="9"/>
        <v>66.709999999999994</v>
      </c>
      <c r="CE6" s="22">
        <f t="shared" si="9"/>
        <v>67.91</v>
      </c>
      <c r="CF6" s="22">
        <f t="shared" si="9"/>
        <v>73.180000000000007</v>
      </c>
      <c r="CG6" s="22">
        <f t="shared" si="9"/>
        <v>73.05</v>
      </c>
      <c r="CH6" s="22">
        <f t="shared" si="9"/>
        <v>77.53</v>
      </c>
      <c r="CI6" s="22">
        <f t="shared" si="9"/>
        <v>76.25</v>
      </c>
      <c r="CJ6" s="22">
        <f t="shared" si="9"/>
        <v>77.75</v>
      </c>
      <c r="CK6" s="21" t="str">
        <f>IF(CK7="","",IF(CK7="-","【-】","【"&amp;SUBSTITUTE(TEXT(CK7,"#,##0.00"),"-","△")&amp;"】"))</f>
        <v>【77.75】</v>
      </c>
      <c r="CL6" s="22">
        <f>IF(CL7="",NA(),CL7)</f>
        <v>61.24</v>
      </c>
      <c r="CM6" s="22">
        <f t="shared" ref="CM6:CU6" si="10">IF(CM7="",NA(),CM7)</f>
        <v>60.3</v>
      </c>
      <c r="CN6" s="22">
        <f t="shared" si="10"/>
        <v>59.42</v>
      </c>
      <c r="CO6" s="22">
        <f t="shared" si="10"/>
        <v>59.66</v>
      </c>
      <c r="CP6" s="22">
        <f t="shared" si="10"/>
        <v>59.67</v>
      </c>
      <c r="CQ6" s="22">
        <f t="shared" si="10"/>
        <v>62.26</v>
      </c>
      <c r="CR6" s="22">
        <f t="shared" si="10"/>
        <v>62.22</v>
      </c>
      <c r="CS6" s="22">
        <f t="shared" si="10"/>
        <v>61.45</v>
      </c>
      <c r="CT6" s="22">
        <f t="shared" si="10"/>
        <v>61.63</v>
      </c>
      <c r="CU6" s="22">
        <f t="shared" si="10"/>
        <v>61.54</v>
      </c>
      <c r="CV6" s="21" t="str">
        <f>IF(CV7="","",IF(CV7="-","【-】","【"&amp;SUBSTITUTE(TEXT(CV7,"#,##0.00"),"-","△")&amp;"】"))</f>
        <v>【61.54】</v>
      </c>
      <c r="CW6" s="22">
        <f>IF(CW7="",NA(),CW7)</f>
        <v>99.4</v>
      </c>
      <c r="CX6" s="22">
        <f t="shared" ref="CX6:DF6" si="11">IF(CX7="",NA(),CX7)</f>
        <v>99.39</v>
      </c>
      <c r="CY6" s="22">
        <f t="shared" si="11"/>
        <v>99.44</v>
      </c>
      <c r="CZ6" s="22">
        <f t="shared" si="11"/>
        <v>99.02</v>
      </c>
      <c r="DA6" s="22">
        <f t="shared" si="11"/>
        <v>99.11</v>
      </c>
      <c r="DB6" s="22">
        <f t="shared" si="11"/>
        <v>100.16</v>
      </c>
      <c r="DC6" s="22">
        <f t="shared" si="11"/>
        <v>100.28</v>
      </c>
      <c r="DD6" s="22">
        <f t="shared" si="11"/>
        <v>100.29</v>
      </c>
      <c r="DE6" s="22">
        <f t="shared" si="11"/>
        <v>100.36</v>
      </c>
      <c r="DF6" s="22">
        <f t="shared" si="11"/>
        <v>100.31</v>
      </c>
      <c r="DG6" s="21" t="str">
        <f>IF(DG7="","",IF(DG7="-","【-】","【"&amp;SUBSTITUTE(TEXT(DG7,"#,##0.00"),"-","△")&amp;"】"))</f>
        <v>【100.31】</v>
      </c>
      <c r="DH6" s="22">
        <f>IF(DH7="",NA(),DH7)</f>
        <v>61.94</v>
      </c>
      <c r="DI6" s="22">
        <f t="shared" ref="DI6:DQ6" si="12">IF(DI7="",NA(),DI7)</f>
        <v>63.26</v>
      </c>
      <c r="DJ6" s="22">
        <f t="shared" si="12"/>
        <v>64.3</v>
      </c>
      <c r="DK6" s="22">
        <f t="shared" si="12"/>
        <v>64.69</v>
      </c>
      <c r="DL6" s="22">
        <f t="shared" si="12"/>
        <v>65.569999999999993</v>
      </c>
      <c r="DM6" s="22">
        <f t="shared" si="12"/>
        <v>57.5</v>
      </c>
      <c r="DN6" s="22">
        <f t="shared" si="12"/>
        <v>58.52</v>
      </c>
      <c r="DO6" s="22">
        <f t="shared" si="12"/>
        <v>59.51</v>
      </c>
      <c r="DP6" s="22">
        <f t="shared" si="12"/>
        <v>60.24</v>
      </c>
      <c r="DQ6" s="22">
        <f t="shared" si="12"/>
        <v>60.8</v>
      </c>
      <c r="DR6" s="21" t="str">
        <f>IF(DR7="","",IF(DR7="-","【-】","【"&amp;SUBSTITUTE(TEXT(DR7,"#,##0.00"),"-","△")&amp;"】"))</f>
        <v>【60.80】</v>
      </c>
      <c r="DS6" s="22">
        <f>IF(DS7="",NA(),DS7)</f>
        <v>61.74</v>
      </c>
      <c r="DT6" s="22">
        <f t="shared" ref="DT6:EB6" si="13">IF(DT7="",NA(),DT7)</f>
        <v>61.55</v>
      </c>
      <c r="DU6" s="22">
        <f t="shared" si="13"/>
        <v>62.3</v>
      </c>
      <c r="DV6" s="22">
        <f t="shared" si="13"/>
        <v>63.33</v>
      </c>
      <c r="DW6" s="22">
        <f t="shared" si="13"/>
        <v>64.540000000000006</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2">
        <f t="shared" ref="EE6:EM6" si="14">IF(EE7="",NA(),EE7)</f>
        <v>0.13</v>
      </c>
      <c r="EF6" s="22">
        <f t="shared" si="14"/>
        <v>0.24</v>
      </c>
      <c r="EG6" s="22">
        <f t="shared" si="14"/>
        <v>7.0000000000000007E-2</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278688</v>
      </c>
      <c r="D7" s="24">
        <v>46</v>
      </c>
      <c r="E7" s="24">
        <v>1</v>
      </c>
      <c r="F7" s="24">
        <v>0</v>
      </c>
      <c r="G7" s="24">
        <v>2</v>
      </c>
      <c r="H7" s="24" t="s">
        <v>92</v>
      </c>
      <c r="I7" s="24" t="s">
        <v>93</v>
      </c>
      <c r="J7" s="24" t="s">
        <v>94</v>
      </c>
      <c r="K7" s="24" t="s">
        <v>95</v>
      </c>
      <c r="L7" s="24" t="s">
        <v>96</v>
      </c>
      <c r="M7" s="24" t="s">
        <v>97</v>
      </c>
      <c r="N7" s="25" t="s">
        <v>98</v>
      </c>
      <c r="O7" s="25">
        <v>67.11</v>
      </c>
      <c r="P7" s="25">
        <v>99.9</v>
      </c>
      <c r="Q7" s="25">
        <v>0</v>
      </c>
      <c r="R7" s="25" t="s">
        <v>98</v>
      </c>
      <c r="S7" s="25" t="s">
        <v>98</v>
      </c>
      <c r="T7" s="25" t="s">
        <v>98</v>
      </c>
      <c r="U7" s="25">
        <v>5979155</v>
      </c>
      <c r="V7" s="25">
        <v>1154.17</v>
      </c>
      <c r="W7" s="25">
        <v>5180.4799999999996</v>
      </c>
      <c r="X7" s="25">
        <v>111.4</v>
      </c>
      <c r="Y7" s="25">
        <v>113.47</v>
      </c>
      <c r="Z7" s="25">
        <v>105.61</v>
      </c>
      <c r="AA7" s="25">
        <v>109.09</v>
      </c>
      <c r="AB7" s="25">
        <v>108.02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141.25</v>
      </c>
      <c r="AU7" s="25">
        <v>162.86000000000001</v>
      </c>
      <c r="AV7" s="25">
        <v>159.63</v>
      </c>
      <c r="AW7" s="25">
        <v>169.82</v>
      </c>
      <c r="AX7" s="25">
        <v>175.66</v>
      </c>
      <c r="AY7" s="25">
        <v>284.45</v>
      </c>
      <c r="AZ7" s="25">
        <v>309.23</v>
      </c>
      <c r="BA7" s="25">
        <v>313.43</v>
      </c>
      <c r="BB7" s="25">
        <v>303.10000000000002</v>
      </c>
      <c r="BC7" s="25">
        <v>318.89999999999998</v>
      </c>
      <c r="BD7" s="25">
        <v>318.89999999999998</v>
      </c>
      <c r="BE7" s="25">
        <v>284.29000000000002</v>
      </c>
      <c r="BF7" s="25">
        <v>260.18</v>
      </c>
      <c r="BG7" s="25">
        <v>255.95</v>
      </c>
      <c r="BH7" s="25">
        <v>253.18</v>
      </c>
      <c r="BI7" s="25">
        <v>266.33999999999997</v>
      </c>
      <c r="BJ7" s="25">
        <v>260.95999999999998</v>
      </c>
      <c r="BK7" s="25">
        <v>240.07</v>
      </c>
      <c r="BL7" s="25">
        <v>224.81</v>
      </c>
      <c r="BM7" s="25">
        <v>210.83</v>
      </c>
      <c r="BN7" s="25">
        <v>204.34</v>
      </c>
      <c r="BO7" s="25">
        <v>204.34</v>
      </c>
      <c r="BP7" s="25">
        <v>110.92</v>
      </c>
      <c r="BQ7" s="25">
        <v>112.96</v>
      </c>
      <c r="BR7" s="25">
        <v>104.58</v>
      </c>
      <c r="BS7" s="25">
        <v>107.93</v>
      </c>
      <c r="BT7" s="25">
        <v>106.03</v>
      </c>
      <c r="BU7" s="25">
        <v>110.77</v>
      </c>
      <c r="BV7" s="25">
        <v>112.35</v>
      </c>
      <c r="BW7" s="25">
        <v>106.47</v>
      </c>
      <c r="BX7" s="25">
        <v>107.7</v>
      </c>
      <c r="BY7" s="25">
        <v>106.29</v>
      </c>
      <c r="BZ7" s="25">
        <v>106.29</v>
      </c>
      <c r="CA7" s="25">
        <v>61.95</v>
      </c>
      <c r="CB7" s="25">
        <v>63.74</v>
      </c>
      <c r="CC7" s="25">
        <v>68.84</v>
      </c>
      <c r="CD7" s="25">
        <v>66.709999999999994</v>
      </c>
      <c r="CE7" s="25">
        <v>67.91</v>
      </c>
      <c r="CF7" s="25">
        <v>73.180000000000007</v>
      </c>
      <c r="CG7" s="25">
        <v>73.05</v>
      </c>
      <c r="CH7" s="25">
        <v>77.53</v>
      </c>
      <c r="CI7" s="25">
        <v>76.25</v>
      </c>
      <c r="CJ7" s="25">
        <v>77.75</v>
      </c>
      <c r="CK7" s="25">
        <v>77.75</v>
      </c>
      <c r="CL7" s="25">
        <v>61.24</v>
      </c>
      <c r="CM7" s="25">
        <v>60.3</v>
      </c>
      <c r="CN7" s="25">
        <v>59.42</v>
      </c>
      <c r="CO7" s="25">
        <v>59.66</v>
      </c>
      <c r="CP7" s="25">
        <v>59.67</v>
      </c>
      <c r="CQ7" s="25">
        <v>62.26</v>
      </c>
      <c r="CR7" s="25">
        <v>62.22</v>
      </c>
      <c r="CS7" s="25">
        <v>61.45</v>
      </c>
      <c r="CT7" s="25">
        <v>61.63</v>
      </c>
      <c r="CU7" s="25">
        <v>61.54</v>
      </c>
      <c r="CV7" s="25">
        <v>61.54</v>
      </c>
      <c r="CW7" s="25">
        <v>99.4</v>
      </c>
      <c r="CX7" s="25">
        <v>99.39</v>
      </c>
      <c r="CY7" s="25">
        <v>99.44</v>
      </c>
      <c r="CZ7" s="25">
        <v>99.02</v>
      </c>
      <c r="DA7" s="25">
        <v>99.11</v>
      </c>
      <c r="DB7" s="25">
        <v>100.16</v>
      </c>
      <c r="DC7" s="25">
        <v>100.28</v>
      </c>
      <c r="DD7" s="25">
        <v>100.29</v>
      </c>
      <c r="DE7" s="25">
        <v>100.36</v>
      </c>
      <c r="DF7" s="25">
        <v>100.31</v>
      </c>
      <c r="DG7" s="25">
        <v>100.31</v>
      </c>
      <c r="DH7" s="25">
        <v>61.94</v>
      </c>
      <c r="DI7" s="25">
        <v>63.26</v>
      </c>
      <c r="DJ7" s="25">
        <v>64.3</v>
      </c>
      <c r="DK7" s="25">
        <v>64.69</v>
      </c>
      <c r="DL7" s="25">
        <v>65.569999999999993</v>
      </c>
      <c r="DM7" s="25">
        <v>57.5</v>
      </c>
      <c r="DN7" s="25">
        <v>58.52</v>
      </c>
      <c r="DO7" s="25">
        <v>59.51</v>
      </c>
      <c r="DP7" s="25">
        <v>60.24</v>
      </c>
      <c r="DQ7" s="25">
        <v>60.8</v>
      </c>
      <c r="DR7" s="25">
        <v>60.8</v>
      </c>
      <c r="DS7" s="25">
        <v>61.74</v>
      </c>
      <c r="DT7" s="25">
        <v>61.55</v>
      </c>
      <c r="DU7" s="25">
        <v>62.3</v>
      </c>
      <c r="DV7" s="25">
        <v>63.33</v>
      </c>
      <c r="DW7" s="25">
        <v>64.540000000000006</v>
      </c>
      <c r="DX7" s="25">
        <v>30.3</v>
      </c>
      <c r="DY7" s="25">
        <v>31.74</v>
      </c>
      <c r="DZ7" s="25">
        <v>32.380000000000003</v>
      </c>
      <c r="EA7" s="25">
        <v>34.479999999999997</v>
      </c>
      <c r="EB7" s="25">
        <v>38.24</v>
      </c>
      <c r="EC7" s="25">
        <v>38.24</v>
      </c>
      <c r="ED7" s="25">
        <v>0</v>
      </c>
      <c r="EE7" s="25">
        <v>0.13</v>
      </c>
      <c r="EF7" s="25">
        <v>0.24</v>
      </c>
      <c r="EG7" s="25">
        <v>7.0000000000000007E-2</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瞳</cp:lastModifiedBy>
  <cp:lastPrinted>2026-01-29T03:53:00Z</cp:lastPrinted>
  <dcterms:created xsi:type="dcterms:W3CDTF">2025-12-12T09:19:51Z</dcterms:created>
  <dcterms:modified xsi:type="dcterms:W3CDTF">2026-01-29T04:46:41Z</dcterms:modified>
  <cp:category/>
</cp:coreProperties>
</file>