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10000svj02020\sdoc-2025$\106000_総務部\106600_財務課\財務G\30_照会\54_【0130〆】公営企業に係る経営比較分析表（令和６年度決算）の分析・公表について\"/>
    </mc:Choice>
  </mc:AlternateContent>
  <xr:revisionPtr revIDLastSave="0" documentId="13_ncr:1_{FED2C51F-5779-4277-96D6-C0982E38CC0F}" xr6:coauthVersionLast="47" xr6:coauthVersionMax="47" xr10:uidLastSave="{00000000-0000-0000-0000-000000000000}"/>
  <workbookProtection workbookAlgorithmName="SHA-512" workbookHashValue="8bFpc7oRen64QJvjxeaT1MKfaHkyo1xjR7hiYjtbVAgobHMKf9wvd5gConMUpIzg0zSIo5svU4P/6cARXG/sWw==" workbookSaltValue="iAar0gRmzxuVehQf56IRvQ==" workbookSpinCount="100000" lockStructure="1"/>
  <bookViews>
    <workbookView xWindow="-120" yWindow="-120"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DG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EH90" i="4"/>
  <c r="RA81" i="4"/>
  <c r="PZ81" i="4"/>
  <c r="OY81" i="4"/>
  <c r="MW81" i="4"/>
  <c r="JN81" i="4"/>
  <c r="IM81" i="4"/>
  <c r="HL81" i="4"/>
  <c r="GK81" i="4"/>
  <c r="CA81" i="4"/>
  <c r="AZ81" i="4"/>
  <c r="Y81" i="4"/>
  <c r="RA80" i="4"/>
  <c r="PZ80" i="4"/>
  <c r="KO80" i="4"/>
  <c r="JN80" i="4"/>
  <c r="IM80" i="4"/>
  <c r="EC80" i="4"/>
  <c r="DB80" i="4"/>
  <c r="CA80" i="4"/>
  <c r="MW79" i="4"/>
  <c r="JN79" i="4"/>
  <c r="OZ56" i="4"/>
  <c r="OF56" i="4"/>
  <c r="MN56" i="4"/>
  <c r="LT56" i="4"/>
  <c r="KZ56" i="4"/>
  <c r="JL56" i="4"/>
  <c r="RH55" i="4"/>
  <c r="QN55" i="4"/>
  <c r="OZ55" i="4"/>
  <c r="MN55" i="4"/>
  <c r="KF55" i="4"/>
  <c r="JL55" i="4"/>
  <c r="GZ55" i="4"/>
  <c r="GF55" i="4"/>
  <c r="FL55" i="4"/>
  <c r="CF55" i="4"/>
  <c r="BL55" i="4"/>
  <c r="RH54" i="4"/>
  <c r="QN54" i="4"/>
  <c r="GZ54" i="4"/>
  <c r="FL54" i="4"/>
  <c r="CZ54" i="4"/>
  <c r="MN33" i="4"/>
  <c r="LT33" i="4"/>
  <c r="KZ33" i="4"/>
  <c r="KF33" i="4"/>
  <c r="JL33" i="4"/>
  <c r="GF33" i="4"/>
  <c r="FL33" i="4"/>
  <c r="OZ32" i="4"/>
  <c r="OF32" i="4"/>
  <c r="MN32" i="4"/>
  <c r="KF32" i="4"/>
  <c r="JL32" i="4"/>
  <c r="OF31" i="4"/>
  <c r="MN31" i="4"/>
  <c r="LT31" i="4"/>
  <c r="X31" i="4"/>
  <c r="LZ10" i="4"/>
  <c r="IT10" i="4"/>
  <c r="FN10" i="4"/>
  <c r="CH10" i="4"/>
  <c r="B10" i="4"/>
  <c r="PF8" i="4"/>
  <c r="LZ8" i="4"/>
  <c r="IT8" i="4"/>
  <c r="FN8" i="4"/>
  <c r="CH8" i="4"/>
  <c r="B8" i="4"/>
  <c r="B5" i="4"/>
  <c r="NX79" i="4" l="1"/>
  <c r="NX80" i="4"/>
  <c r="MW80" i="4"/>
  <c r="W10" i="5"/>
  <c r="AH10" i="5"/>
  <c r="AS10" i="5"/>
  <c r="OZ31" i="4"/>
  <c r="AR56" i="4"/>
  <c r="PT31" i="4"/>
  <c r="BZ10" i="5"/>
  <c r="GF54" i="4"/>
  <c r="X56" i="4"/>
  <c r="KO81" i="4"/>
  <c r="CK10" i="5"/>
  <c r="DR10" i="5"/>
  <c r="BL31" i="4"/>
  <c r="OY79" i="4"/>
  <c r="CF31" i="4"/>
  <c r="JL54" i="4"/>
  <c r="BL56" i="4"/>
  <c r="PZ79" i="4"/>
  <c r="CZ31" i="4"/>
  <c r="QN31" i="4"/>
  <c r="QN32" i="4"/>
  <c r="KF54" i="4"/>
  <c r="CF56" i="4"/>
  <c r="QN56" i="4"/>
  <c r="RA79" i="4"/>
  <c r="OY80" i="4"/>
  <c r="FL31" i="4"/>
  <c r="RH31" i="4"/>
  <c r="RH32" i="4"/>
  <c r="KZ54" i="4"/>
  <c r="CZ56" i="4"/>
  <c r="RH56" i="4"/>
  <c r="Y80" i="4"/>
  <c r="GF31" i="4"/>
  <c r="BL32" i="4"/>
  <c r="X33" i="4"/>
  <c r="OF33" i="4"/>
  <c r="LT54" i="4"/>
  <c r="FL56" i="4"/>
  <c r="CA79" i="4"/>
  <c r="AZ80" i="4"/>
  <c r="GZ31" i="4"/>
  <c r="CF32" i="4"/>
  <c r="AR33" i="4"/>
  <c r="QN33" i="4"/>
  <c r="MN54" i="4"/>
  <c r="GF56" i="4"/>
  <c r="DB79" i="4"/>
  <c r="JL31" i="4"/>
  <c r="FL32" i="4"/>
  <c r="BL33" i="4"/>
  <c r="RH33" i="4"/>
  <c r="OF54" i="4"/>
  <c r="GZ56" i="4"/>
  <c r="EC79" i="4"/>
  <c r="KF31" i="4"/>
  <c r="GF32" i="4"/>
  <c r="CF33" i="4"/>
  <c r="BL54" i="4"/>
  <c r="OZ54" i="4"/>
  <c r="OF55" i="4"/>
  <c r="HL79" i="4"/>
  <c r="KZ31" i="4"/>
  <c r="GZ32" i="4"/>
  <c r="CZ33" i="4"/>
  <c r="CF54" i="4"/>
  <c r="PT54" i="4"/>
  <c r="KF56" i="4"/>
  <c r="IM79" i="4"/>
  <c r="GK80" i="4"/>
  <c r="EC81" i="4"/>
  <c r="EC10" i="5"/>
  <c r="X32" i="4"/>
  <c r="CZ32" i="4"/>
  <c r="KZ32" i="4"/>
  <c r="GZ33" i="4"/>
  <c r="OZ33" i="4"/>
  <c r="X54" i="4"/>
  <c r="X55" i="4"/>
  <c r="CZ55" i="4"/>
  <c r="KZ55" i="4"/>
  <c r="Y79" i="4"/>
  <c r="AR31" i="4"/>
  <c r="ER31" i="4"/>
  <c r="HT31" i="4"/>
  <c r="AR32" i="4"/>
  <c r="ER32" i="4"/>
  <c r="HT32" i="4"/>
  <c r="LT32" i="4"/>
  <c r="PT32" i="4"/>
  <c r="ER33" i="4"/>
  <c r="HT33" i="4"/>
  <c r="PT33" i="4"/>
  <c r="AR54" i="4"/>
  <c r="ER54" i="4"/>
  <c r="HT54" i="4"/>
  <c r="AR55" i="4"/>
  <c r="ER55" i="4"/>
  <c r="HT55" i="4"/>
  <c r="LT55" i="4"/>
  <c r="PT55" i="4"/>
  <c r="ER56" i="4"/>
  <c r="HT56" i="4"/>
  <c r="PT56" i="4"/>
  <c r="AZ79" i="4"/>
  <c r="GK79" i="4"/>
  <c r="KO79" i="4"/>
  <c r="HL80" i="4"/>
  <c r="DB81" i="4"/>
  <c r="NX81" i="4"/>
  <c r="V10" i="5"/>
  <c r="AF10" i="5"/>
  <c r="AJ10" i="5"/>
  <c r="AT10" i="5"/>
  <c r="BD10" i="5"/>
  <c r="BN10" i="5"/>
  <c r="BX10" i="5"/>
  <c r="CB10" i="5"/>
  <c r="CL10" i="5"/>
  <c r="CV10" i="5"/>
  <c r="DF10" i="5"/>
  <c r="DP10" i="5"/>
  <c r="DT10" i="5"/>
  <c r="ED10" i="5"/>
  <c r="AG10" i="5"/>
  <c r="AQ10" i="5"/>
  <c r="AU10" i="5"/>
  <c r="BE10" i="5"/>
  <c r="BO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<sst xmlns="http://schemas.openxmlformats.org/spreadsheetml/2006/main" count="262" uniqueCount="108">
  <si>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</si>
  <si>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</si>
  <si>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</si>
  <si>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</si>
  <si>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</si>
  <si>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</si>
  <si>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</si>
  <si>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</si>
  <si>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</si>
  <si>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</si>
  <si>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</si>
  <si>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</si>
  <si>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</si>
  <si>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</si>
  <si>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</si>
  <si>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</si>
  <si>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</si>
  <si>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</si>
  <si>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</si>
  <si>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</si>
  <si>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</si>
  <si>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</si>
  <si>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</si>
  <si>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</si>
  <si>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</si>
  <si>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</si>
  <si>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</si>
  <si>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</si>
  <si>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</si>
  <si>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</si>
  <si>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</si>
  <si>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</si>
  <si>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</si>
  <si>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</si>
  <si>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</si>
  <si>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</si>
  <si>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</si>
  <si>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</si>
  <si>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</si>
  <si>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</si>
  <si>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</si>
  <si>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</si>
  <si>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</si>
  <si>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</si>
  <si>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</si>
  <si>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</si>
  <si>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</si>
  <si>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</si>
  <si>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</si>
  <si>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</si>
  <si>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</si>
  <si>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</si>
  <si>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</si>
  <si>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</si>
  <si>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</si>
  <si>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</si>
  <si>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</si>
  <si>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</si>
  <si>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</si>
  <si>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</si>
  <si>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</si>
  <si>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</si>
  <si>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</si>
  <si>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</si>
  <si>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</si>
  <si>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</si>
  <si>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</si>
  <si>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</si>
  <si>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</si>
  <si>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</si>
  <si>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</si>
  <si>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</si>
  <si>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</si>
  <si>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</si>
  <si>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</si>
  <si>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</si>
  <si>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</si>
  <si>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</si>
  <si>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</si>
  <si>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</si>
  <si>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</si>
  <si>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</si>
  <si>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</si>
  <si>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</si>
  <si>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</si>
  <si>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</si>
  <si>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</si>
  <si>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</si>
  <si>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</si>
  <si>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278688</t>
  </si>
  <si>
    <t>46</t>
  </si>
  <si>
    <t>02</t>
  </si>
  <si>
    <t>0</t>
  </si>
  <si>
    <t>000</t>
  </si>
  <si>
    <t>大阪府　大阪広域水道企業団</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</si>
  <si>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</si>
  <si>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</si>
  <si>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</si>
  <si>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</si>
  <si>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</si>
  <si>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</si>
  <si>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</si>
  <si>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</si>
  <si>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</si>
  <si>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</si>
  <si>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後の施設利用率の低下に対しては、水需要予測の結果に基づき、施設の更新時期に合わせ、可能な限り施設のダウンサイジングを実施すると共に、整備効果が段階的に発揮できるよう、効率的な施設更新を行っていく。
　また、アセットマネジメントを実践し、施設更新の際には施設ごとに企業団独自の更新基準年数を設定し、施設の長寿命化を図りつつ、効率的に施設全体の安定性向上に資する施設更新・整備を実施し、改善を図る。
　これらの施設更新・整備を進めながら引き続き健全経営の維持に努める。</t>
    <phoneticPr fontId="5"/>
  </si>
  <si>
    <t xml:space="preserve">①【経常収支比率】、⑤【料金回収率】
　大庭浄水場の水道用水供給事業への転用に伴い令和５年度に計上していた長期前受金戻入額が減少したことや、令和３年度に実施した基本水量の減少以降、給水収益及び有収水量が減少していることなどの要因により、経常収益が減少し、給水原価が増加したため、経常収支比率及び料金回収率はともに100％を下回った。
③【流動比率】
　期間を通じて短期的な債務に対する支払能力を維持している。
④【企業債残高対給水収益比率】
　平成25年度以降企業債の新規発行を行っていなかったが、令和２年度から今後の施設更新への資金需要増大に対応するため計画的に企業債を発行することとしたため、企業債残高対給水収益比率は上昇した。
⑥【給水原価】
　管路延長が長く、ポンプ設備が必要などの理由により給水原価は類似団体平均を上回っている。
⑦【施設利用率】、⑧【契約率】
　施設利用率及び契約率は、類似団体平均値に比べて低い水準で推移していたが、令和５年度以降は浄水場を一元化し、施設能力が減少したことにより増加している。
</t>
    <rPh sb="20" eb="22">
      <t>オオバ</t>
    </rPh>
    <rPh sb="22" eb="25">
      <t>ジョウスイジョウ</t>
    </rPh>
    <rPh sb="26" eb="34">
      <t>スイドウヨウスイキョウキュウジギョウ</t>
    </rPh>
    <rPh sb="36" eb="38">
      <t>テンヨウ</t>
    </rPh>
    <rPh sb="39" eb="40">
      <t>トモナ</t>
    </rPh>
    <rPh sb="41" eb="43">
      <t>レイワ</t>
    </rPh>
    <rPh sb="44" eb="46">
      <t>ネンド</t>
    </rPh>
    <rPh sb="47" eb="49">
      <t>ケイジョウ</t>
    </rPh>
    <rPh sb="53" eb="58">
      <t>チョウキマエウケキン</t>
    </rPh>
    <rPh sb="58" eb="60">
      <t>レイニュウ</t>
    </rPh>
    <rPh sb="60" eb="61">
      <t>ガク</t>
    </rPh>
    <rPh sb="62" eb="64">
      <t>ゲンショウ</t>
    </rPh>
    <rPh sb="70" eb="72">
      <t>レイワ</t>
    </rPh>
    <rPh sb="73" eb="75">
      <t>ネンド</t>
    </rPh>
    <rPh sb="76" eb="78">
      <t>ジッシ</t>
    </rPh>
    <rPh sb="80" eb="82">
      <t>キホン</t>
    </rPh>
    <rPh sb="82" eb="84">
      <t>スイリョウ</t>
    </rPh>
    <rPh sb="85" eb="87">
      <t>ゲンショウ</t>
    </rPh>
    <rPh sb="87" eb="89">
      <t>イコウ</t>
    </rPh>
    <rPh sb="90" eb="92">
      <t>キュウスイ</t>
    </rPh>
    <rPh sb="92" eb="94">
      <t>シュウエキ</t>
    </rPh>
    <rPh sb="94" eb="95">
      <t>オヨ</t>
    </rPh>
    <rPh sb="96" eb="98">
      <t>ユウシュウ</t>
    </rPh>
    <rPh sb="98" eb="100">
      <t>スイリョウ</t>
    </rPh>
    <rPh sb="101" eb="103">
      <t>ゲンショウ</t>
    </rPh>
    <rPh sb="112" eb="114">
      <t>ヨウイン</t>
    </rPh>
    <rPh sb="118" eb="120">
      <t>ケイジョウ</t>
    </rPh>
    <rPh sb="120" eb="122">
      <t>シュウエキ</t>
    </rPh>
    <rPh sb="123" eb="125">
      <t>ゲンショウ</t>
    </rPh>
    <rPh sb="127" eb="129">
      <t>キュウスイ</t>
    </rPh>
    <rPh sb="129" eb="131">
      <t>ゲンカ</t>
    </rPh>
    <rPh sb="132" eb="134">
      <t>ゾウカ</t>
    </rPh>
    <rPh sb="145" eb="146">
      <t>オヨ</t>
    </rPh>
    <rPh sb="147" eb="149">
      <t>リョウキン</t>
    </rPh>
    <rPh sb="149" eb="151">
      <t>カイシュウ</t>
    </rPh>
    <rPh sb="151" eb="152">
      <t>リツ</t>
    </rPh>
    <rPh sb="161" eb="163">
      <t>シタマワ</t>
    </rPh>
    <phoneticPr fontId="5"/>
  </si>
  <si>
    <t>①【有形固定資産減価償却率】
　有形固定資産減価償却率は、類似団体平均値に比べて概ね低い水準で推移している。令和６年度はバイパス配水管及び浄水場の配水ポンプ施設が稼働したことにより、前年度に比べて減少している。
②【管路経年化率】
　管路経年化率は、管路総延長の約７割が法定耐用年数40年を超えているため、類似団体平均値に比べて高い水準で推移している。
③【管路更新率】
　管路更新率は、類似団体平均値に比べて概ね高い水準で推移しているが、令和４年度は継続工事の完成件数が少なかったため、例年に比べて低い値となっている。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</si>
</sst>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59.72</c:v>
                </c:pt>
                <c:pt idx="1">
                  <c:v>61.11</c:v>
                </c:pt>
                <c:pt idx="2">
                  <c:v>61.34</c:v>
                </c:pt>
                <c:pt idx="3">
                  <c:v>59.74</c:v>
                </c:pt>
                <c:pt idx="4">
                  <c:v>52.65</c:v>
                </c:pt>
              </c:numCache>
            </c:numRef>
          </c:val>
          <c:extLst>
            <c:ext xmlns:c16="http://schemas.microsoft.com/office/drawing/2014/chart" uri="{C3380CC4-5D6E-409C-BE32-E72D297353CC}">
              <c16:uniqueId val="{00000000-90FF-43A9-8258-C4C68D6C21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90FF-43A9-8258-C4C68D6C21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FD-407A-B8D3-FC11853E03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84FD-407A-B8D3-FC11853E03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129.94</c:v>
                </c:pt>
                <c:pt idx="1">
                  <c:v>118.24</c:v>
                </c:pt>
                <c:pt idx="2">
                  <c:v>105.8</c:v>
                </c:pt>
                <c:pt idx="3">
                  <c:v>110.2</c:v>
                </c:pt>
                <c:pt idx="4">
                  <c:v>98.18</c:v>
                </c:pt>
              </c:numCache>
            </c:numRef>
          </c:val>
          <c:extLst>
            <c:ext xmlns:c16="http://schemas.microsoft.com/office/drawing/2014/chart" uri="{C3380CC4-5D6E-409C-BE32-E72D297353CC}">
              <c16:uniqueId val="{00000000-7967-432D-9EAB-53D8B0B37E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967-432D-9EAB-53D8B0B37E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76.69</c:v>
                </c:pt>
                <c:pt idx="1">
                  <c:v>76.28</c:v>
                </c:pt>
                <c:pt idx="2">
                  <c:v>77.17</c:v>
                </c:pt>
                <c:pt idx="3">
                  <c:v>76.58</c:v>
                </c:pt>
                <c:pt idx="4">
                  <c:v>75.89</c:v>
                </c:pt>
              </c:numCache>
            </c:numRef>
          </c:val>
          <c:extLst>
            <c:ext xmlns:c16="http://schemas.microsoft.com/office/drawing/2014/chart" uri="{C3380CC4-5D6E-409C-BE32-E72D297353CC}">
              <c16:uniqueId val="{00000000-683A-4400-B2AF-4205A54FBA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683A-4400-B2AF-4205A54FBA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0.38</c:v>
                </c:pt>
                <c:pt idx="1">
                  <c:v>0.47</c:v>
                </c:pt>
                <c:pt idx="2">
                  <c:v>0.06</c:v>
                </c:pt>
                <c:pt idx="3">
                  <c:v>0.69</c:v>
                </c:pt>
                <c:pt idx="4">
                  <c:v>0.9</c:v>
                </c:pt>
              </c:numCache>
            </c:numRef>
          </c:val>
          <c:extLst>
            <c:ext xmlns:c16="http://schemas.microsoft.com/office/drawing/2014/chart" uri="{C3380CC4-5D6E-409C-BE32-E72D297353CC}">
              <c16:uniqueId val="{00000000-7A6E-4C33-8C19-94241CBDD5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7A6E-4C33-8C19-94241CBDD5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334.05</c:v>
                </c:pt>
                <c:pt idx="1">
                  <c:v>389.45</c:v>
                </c:pt>
                <c:pt idx="2">
                  <c:v>319.74</c:v>
                </c:pt>
                <c:pt idx="3">
                  <c:v>282.77999999999997</c:v>
                </c:pt>
                <c:pt idx="4">
                  <c:v>292.45</c:v>
                </c:pt>
              </c:numCache>
            </c:numRef>
          </c:val>
          <c:extLst>
            <c:ext xmlns:c16="http://schemas.microsoft.com/office/drawing/2014/chart" uri="{C3380CC4-5D6E-409C-BE32-E72D297353CC}">
              <c16:uniqueId val="{00000000-2AB7-4056-AABA-928CE3382C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2AB7-4056-AABA-928CE3382C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258.64999999999998</c:v>
                </c:pt>
                <c:pt idx="1">
                  <c:v>305.61</c:v>
                </c:pt>
                <c:pt idx="2">
                  <c:v>369.53</c:v>
                </c:pt>
                <c:pt idx="3">
                  <c:v>426.21</c:v>
                </c:pt>
                <c:pt idx="4">
                  <c:v>450.2</c:v>
                </c:pt>
              </c:numCache>
            </c:numRef>
          </c:val>
          <c:extLst>
            <c:ext xmlns:c16="http://schemas.microsoft.com/office/drawing/2014/chart" uri="{C3380CC4-5D6E-409C-BE32-E72D297353CC}">
              <c16:uniqueId val="{00000000-90C7-4427-9ED4-42623EF642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90C7-4427-9ED4-42623EF642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127.97</c:v>
                </c:pt>
                <c:pt idx="1">
                  <c:v>115.08</c:v>
                </c:pt>
                <c:pt idx="2">
                  <c:v>99.95</c:v>
                </c:pt>
                <c:pt idx="3">
                  <c:v>106.85</c:v>
                </c:pt>
                <c:pt idx="4">
                  <c:v>96.06</c:v>
                </c:pt>
              </c:numCache>
            </c:numRef>
          </c:val>
          <c:extLst>
            <c:ext xmlns:c16="http://schemas.microsoft.com/office/drawing/2014/chart" uri="{C3380CC4-5D6E-409C-BE32-E72D297353CC}">
              <c16:uniqueId val="{00000000-E2A5-4751-A14A-CD05FE26DD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E2A5-4751-A14A-CD05FE26DD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29.89</c:v>
                </c:pt>
                <c:pt idx="1">
                  <c:v>31.91</c:v>
                </c:pt>
                <c:pt idx="2">
                  <c:v>36.909999999999997</c:v>
                </c:pt>
                <c:pt idx="3">
                  <c:v>34.79</c:v>
                </c:pt>
                <c:pt idx="4">
                  <c:v>38.79</c:v>
                </c:pt>
              </c:numCache>
            </c:numRef>
          </c:val>
          <c:extLst>
            <c:ext xmlns:c16="http://schemas.microsoft.com/office/drawing/2014/chart" uri="{C3380CC4-5D6E-409C-BE32-E72D297353CC}">
              <c16:uniqueId val="{00000000-2FA1-4E58-AB70-A7B2C159BB1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2FA1-4E58-AB70-A7B2C159BB1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30.24</c:v>
                </c:pt>
                <c:pt idx="1">
                  <c:v>28.88</c:v>
                </c:pt>
                <c:pt idx="2">
                  <c:v>28.16</c:v>
                </c:pt>
                <c:pt idx="3">
                  <c:v>46.22</c:v>
                </c:pt>
                <c:pt idx="4">
                  <c:v>45.76</c:v>
                </c:pt>
              </c:numCache>
            </c:numRef>
          </c:val>
          <c:extLst>
            <c:ext xmlns:c16="http://schemas.microsoft.com/office/drawing/2014/chart" uri="{C3380CC4-5D6E-409C-BE32-E72D297353CC}">
              <c16:uniqueId val="{00000000-A35C-4090-A15A-4373C9EA0B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A35C-4090-A15A-4373C9EA0B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56.86</c:v>
                </c:pt>
                <c:pt idx="1">
                  <c:v>50.79</c:v>
                </c:pt>
                <c:pt idx="2">
                  <c:v>47.7</c:v>
                </c:pt>
                <c:pt idx="3">
                  <c:v>81.290000000000006</c:v>
                </c:pt>
                <c:pt idx="4">
                  <c:v>81.36</c:v>
                </c:pt>
              </c:numCache>
            </c:numRef>
          </c:val>
          <c:extLst>
            <c:ext xmlns:c16="http://schemas.microsoft.com/office/drawing/2014/chart" uri="{C3380CC4-5D6E-409C-BE32-E72D297353CC}">
              <c16:uniqueId val="{00000000-2B8F-4B88-B126-A45A11DFAE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2B8F-4B88-B126-A45A11DFAE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M1" zoomScaleNormal="100" workbookViewId="0">
      <selection activeCell="SM12" sqref="SM12:TA13"/>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大阪府　大阪広域水道企業団</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470000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215061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65.8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414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382393</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129.94</v>
      </c>
      <c r="Y32" s="121"/>
      <c r="Z32" s="121"/>
      <c r="AA32" s="121"/>
      <c r="AB32" s="121"/>
      <c r="AC32" s="121"/>
      <c r="AD32" s="121"/>
      <c r="AE32" s="121"/>
      <c r="AF32" s="121"/>
      <c r="AG32" s="121"/>
      <c r="AH32" s="121"/>
      <c r="AI32" s="121"/>
      <c r="AJ32" s="121"/>
      <c r="AK32" s="121"/>
      <c r="AL32" s="121"/>
      <c r="AM32" s="121"/>
      <c r="AN32" s="121"/>
      <c r="AO32" s="121"/>
      <c r="AP32" s="121"/>
      <c r="AQ32" s="122"/>
      <c r="AR32" s="120">
        <f>データ!U6</f>
        <v>118.24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105.8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110.2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98.18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334.05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389.45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319.74</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282.77999999999997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292.45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258.64999999999998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305.61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369.53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426.21</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450.2</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107</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127.97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115.08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99.95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106.85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96.06</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29.89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31.91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36.909999999999997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34.79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38.79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30.24</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28.88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28.16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46.22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45.76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56.86</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50.79</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47.7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81.290000000000006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81.36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59.72</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61.11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61.34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59.74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52.65</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76.69</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76.28</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77.17</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76.58</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75.89</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0.38</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0.47</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0.06</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0.69</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0.9</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60.35</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61.07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61.99</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62.44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62.28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52.07</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50.36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51.48</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53.56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0.5</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0.31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37</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WLmxG5CbgiBGShvpCZrMmPmOI2gabiqSTshPOSQa7bFyI59DwrB4btQXPnI+p8VF72HvkH2awYVeeMUfXjtOQ==" saltValue="9LbSQPoyuHZvdLBOMlhpNw=="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129.94</v>
      </c>
      <c r="U6" s="35">
        <f>U7</f>
        <v>118.24</v>
      </c>
      <c r="V6" s="35">
        <f>V7</f>
        <v>105.8</v>
      </c>
      <c r="W6" s="35">
        <f>W7</f>
        <v>110.2</v>
      </c>
      <c r="X6" s="35">
        <f t="shared" si="3"/>
        <v>98.18</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334.05</v>
      </c>
      <c r="AQ6" s="35">
        <f>AQ7</f>
        <v>389.45</v>
      </c>
      <c r="AR6" s="35">
        <f>AR7</f>
        <v>319.74</v>
      </c>
      <c r="AS6" s="35">
        <f>AS7</f>
        <v>282.77999999999997</v>
      </c>
      <c r="AT6" s="35">
        <f t="shared" si="3"/>
        <v>292.45</v>
      </c>
      <c r="AU6" s="35">
        <f t="shared" si="3"/>
        <v>380.84</v>
      </c>
      <c r="AV6" s="35">
        <f t="shared" si="3"/>
        <v>424.64</v>
      </c>
      <c r="AW6" s="35">
        <f t="shared" si="3"/>
        <v>427.23</v>
      </c>
      <c r="AX6" s="35">
        <f t="shared" si="3"/>
        <v>454.07</v>
      </c>
      <c r="AY6" s="35">
        <f t="shared" si="3"/>
        <v>381.88</v>
      </c>
      <c r="AZ6" s="33" t="str">
        <f>IF(AZ7="-","【-】","【"&amp;SUBSTITUTE(TEXT(AZ7,"#,##0.00"),"-","△")&amp;"】")</f>
        <v>【439.16】</v>
      </c>
      <c r="BA6" s="35">
        <f t="shared" si="3"/>
        <v>258.64999999999998</v>
      </c>
      <c r="BB6" s="35">
        <f>BB7</f>
        <v>305.61</v>
      </c>
      <c r="BC6" s="35">
        <f>BC7</f>
        <v>369.53</v>
      </c>
      <c r="BD6" s="35">
        <f>BD7</f>
        <v>426.21</v>
      </c>
      <c r="BE6" s="35">
        <f t="shared" si="3"/>
        <v>450.2</v>
      </c>
      <c r="BF6" s="35">
        <f t="shared" si="3"/>
        <v>225.72</v>
      </c>
      <c r="BG6" s="35">
        <f t="shared" si="3"/>
        <v>217.8</v>
      </c>
      <c r="BH6" s="35">
        <f t="shared" si="3"/>
        <v>216.05</v>
      </c>
      <c r="BI6" s="35">
        <f t="shared" si="3"/>
        <v>213.13</v>
      </c>
      <c r="BJ6" s="35">
        <f t="shared" si="3"/>
        <v>213.1</v>
      </c>
      <c r="BK6" s="33" t="str">
        <f>IF(BK7="-","【-】","【"&amp;SUBSTITUTE(TEXT(BK7,"#,##0.00"),"-","△")&amp;"】")</f>
        <v>【227.97】</v>
      </c>
      <c r="BL6" s="35">
        <f t="shared" si="3"/>
        <v>127.97</v>
      </c>
      <c r="BM6" s="35">
        <f>BM7</f>
        <v>115.08</v>
      </c>
      <c r="BN6" s="35">
        <f>BN7</f>
        <v>99.95</v>
      </c>
      <c r="BO6" s="35">
        <f>BO7</f>
        <v>106.85</v>
      </c>
      <c r="BP6" s="35">
        <f t="shared" si="3"/>
        <v>96.06</v>
      </c>
      <c r="BQ6" s="35">
        <f t="shared" si="3"/>
        <v>116.75</v>
      </c>
      <c r="BR6" s="35">
        <f t="shared" si="3"/>
        <v>115.48</v>
      </c>
      <c r="BS6" s="35">
        <f t="shared" si="3"/>
        <v>109.91</v>
      </c>
      <c r="BT6" s="35">
        <f t="shared" si="3"/>
        <v>111.83</v>
      </c>
      <c r="BU6" s="35">
        <f t="shared" si="3"/>
        <v>108.95</v>
      </c>
      <c r="BV6" s="33" t="str">
        <f>IF(BV7="-","【-】","【"&amp;SUBSTITUTE(TEXT(BV7,"#,##0.00"),"-","△")&amp;"】")</f>
        <v>【107.69】</v>
      </c>
      <c r="BW6" s="35">
        <f t="shared" si="3"/>
        <v>29.89</v>
      </c>
      <c r="BX6" s="35">
        <f>BX7</f>
        <v>31.91</v>
      </c>
      <c r="BY6" s="35">
        <f>BY7</f>
        <v>36.909999999999997</v>
      </c>
      <c r="BZ6" s="35">
        <f>BZ7</f>
        <v>34.79</v>
      </c>
      <c r="CA6" s="35">
        <f t="shared" si="3"/>
        <v>38.79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30.24</v>
      </c>
      <c r="CI6" s="35">
        <f>CI7</f>
        <v>28.88</v>
      </c>
      <c r="CJ6" s="35">
        <f>CJ7</f>
        <v>28.16</v>
      </c>
      <c r="CK6" s="35">
        <f>CK7</f>
        <v>46.22</v>
      </c>
      <c r="CL6" s="35">
        <f t="shared" si="5"/>
        <v>45.76</v>
      </c>
      <c r="CM6" s="35">
        <f t="shared" si="5"/>
        <v>56</v>
      </c>
      <c r="CN6" s="35">
        <f t="shared" si="5"/>
        <v>56.81</v>
      </c>
      <c r="CO6" s="35">
        <f t="shared" si="5"/>
        <v>55.65</v>
      </c>
      <c r="CP6" s="35">
        <f t="shared" si="5"/>
        <v>54.73</v>
      </c>
      <c r="CQ6" s="35">
        <f t="shared" si="5"/>
        <v>54.32</v>
      </c>
      <c r="CR6" s="33" t="str">
        <f>IF(CR7="-","【-】","【"&amp;SUBSTITUTE(TEXT(CR7,"#,##0.00"),"-","△")&amp;"】")</f>
        <v>【52.31】</v>
      </c>
      <c r="CS6" s="35">
        <f t="shared" ref="CS6:DB6" si="6">CS7</f>
        <v>56.86</v>
      </c>
      <c r="CT6" s="35">
        <f>CT7</f>
        <v>50.79</v>
      </c>
      <c r="CU6" s="35">
        <f>CU7</f>
        <v>47.7</v>
      </c>
      <c r="CV6" s="35">
        <f>CV7</f>
        <v>81.290000000000006</v>
      </c>
      <c r="CW6" s="35">
        <f t="shared" si="6"/>
        <v>81.36</v>
      </c>
      <c r="CX6" s="35">
        <f t="shared" si="6"/>
        <v>80.08</v>
      </c>
      <c r="CY6" s="35">
        <f t="shared" si="6"/>
        <v>79.69</v>
      </c>
      <c r="CZ6" s="35">
        <f t="shared" si="6"/>
        <v>78.66</v>
      </c>
      <c r="DA6" s="35">
        <f t="shared" si="6"/>
        <v>80.2</v>
      </c>
      <c r="DB6" s="35">
        <f t="shared" si="6"/>
        <v>79.72</v>
      </c>
      <c r="DC6" s="33" t="str">
        <f>IF(DC7="-","【-】","【"&amp;SUBSTITUTE(TEXT(DC7,"#,##0.00"),"-","△")&amp;"】")</f>
        <v>【77.20】</v>
      </c>
      <c r="DD6" s="35">
        <f t="shared" ref="DD6:DM6" si="7">DD7</f>
        <v>59.72</v>
      </c>
      <c r="DE6" s="35">
        <f>DE7</f>
        <v>61.11</v>
      </c>
      <c r="DF6" s="35">
        <f>DF7</f>
        <v>61.34</v>
      </c>
      <c r="DG6" s="35">
        <f>DG7</f>
        <v>59.74</v>
      </c>
      <c r="DH6" s="35">
        <f t="shared" si="7"/>
        <v>52.65</v>
      </c>
      <c r="DI6" s="35">
        <f t="shared" si="7"/>
        <v>60.35</v>
      </c>
      <c r="DJ6" s="35">
        <f t="shared" si="7"/>
        <v>61.07</v>
      </c>
      <c r="DK6" s="35">
        <f t="shared" si="7"/>
        <v>61.99</v>
      </c>
      <c r="DL6" s="35">
        <f t="shared" si="7"/>
        <v>62.44</v>
      </c>
      <c r="DM6" s="35">
        <f t="shared" si="7"/>
        <v>62.28</v>
      </c>
      <c r="DN6" s="33" t="str">
        <f>IF(DN7="-","【-】","【"&amp;SUBSTITUTE(TEXT(DN7,"#,##0.00"),"-","△")&amp;"】")</f>
        <v>【61.29】</v>
      </c>
      <c r="DO6" s="35">
        <f t="shared" ref="DO6:DX6" si="8">DO7</f>
        <v>76.69</v>
      </c>
      <c r="DP6" s="35">
        <f>DP7</f>
        <v>76.28</v>
      </c>
      <c r="DQ6" s="35">
        <f>DQ7</f>
        <v>77.17</v>
      </c>
      <c r="DR6" s="35">
        <f>DR7</f>
        <v>76.58</v>
      </c>
      <c r="DS6" s="35">
        <f t="shared" si="8"/>
        <v>75.89</v>
      </c>
      <c r="DT6" s="35">
        <f t="shared" si="8"/>
        <v>52.07</v>
      </c>
      <c r="DU6" s="35">
        <f t="shared" si="8"/>
        <v>50.36</v>
      </c>
      <c r="DV6" s="35">
        <f t="shared" si="8"/>
        <v>51.48</v>
      </c>
      <c r="DW6" s="35">
        <f t="shared" si="8"/>
        <v>52.79</v>
      </c>
      <c r="DX6" s="35">
        <f t="shared" si="8"/>
        <v>53.56</v>
      </c>
      <c r="DY6" s="33" t="str">
        <f>IF(DY7="-","【-】","【"&amp;SUBSTITUTE(TEXT(DY7,"#,##0.00"),"-","△")&amp;"】")</f>
        <v>【50.74】</v>
      </c>
      <c r="DZ6" s="35">
        <f t="shared" ref="DZ6:EI6" si="9">DZ7</f>
        <v>0.38</v>
      </c>
      <c r="EA6" s="35">
        <f>EA7</f>
        <v>0.47</v>
      </c>
      <c r="EB6" s="35">
        <f>EB7</f>
        <v>0.06</v>
      </c>
      <c r="EC6" s="35">
        <f>EC7</f>
        <v>0.69</v>
      </c>
      <c r="ED6" s="35">
        <f t="shared" si="9"/>
        <v>0.9</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470000</v>
      </c>
      <c r="L7" s="37" t="s">
        <v>97</v>
      </c>
      <c r="M7" s="38">
        <v>1</v>
      </c>
      <c r="N7" s="38">
        <v>215061</v>
      </c>
      <c r="O7" s="39" t="s">
        <v>98</v>
      </c>
      <c r="P7" s="39">
        <v>65.8</v>
      </c>
      <c r="Q7" s="38">
        <v>414</v>
      </c>
      <c r="R7" s="38">
        <v>382393</v>
      </c>
      <c r="S7" s="37" t="s">
        <v>99</v>
      </c>
      <c r="T7" s="40">
        <v>129.94</v>
      </c>
      <c r="U7" s="40">
        <v>118.24</v>
      </c>
      <c r="V7" s="40">
        <v>105.8</v>
      </c>
      <c r="W7" s="40">
        <v>110.2</v>
      </c>
      <c r="X7" s="40">
        <v>98.18</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334.05</v>
      </c>
      <c r="AQ7" s="40">
        <v>389.45</v>
      </c>
      <c r="AR7" s="40">
        <v>319.74</v>
      </c>
      <c r="AS7" s="40">
        <v>282.77999999999997</v>
      </c>
      <c r="AT7" s="40">
        <v>292.45</v>
      </c>
      <c r="AU7" s="40">
        <v>380.84</v>
      </c>
      <c r="AV7" s="40">
        <v>424.64</v>
      </c>
      <c r="AW7" s="40">
        <v>427.23</v>
      </c>
      <c r="AX7" s="40">
        <v>454.07</v>
      </c>
      <c r="AY7" s="40">
        <v>381.88</v>
      </c>
      <c r="AZ7" s="40">
        <v>439.16</v>
      </c>
      <c r="BA7" s="40">
        <v>258.64999999999998</v>
      </c>
      <c r="BB7" s="40">
        <v>305.61</v>
      </c>
      <c r="BC7" s="40">
        <v>369.53</v>
      </c>
      <c r="BD7" s="40">
        <v>426.21</v>
      </c>
      <c r="BE7" s="40">
        <v>450.2</v>
      </c>
      <c r="BF7" s="40">
        <v>225.72</v>
      </c>
      <c r="BG7" s="40">
        <v>217.8</v>
      </c>
      <c r="BH7" s="40">
        <v>216.05</v>
      </c>
      <c r="BI7" s="40">
        <v>213.13</v>
      </c>
      <c r="BJ7" s="40">
        <v>213.1</v>
      </c>
      <c r="BK7" s="40">
        <v>227.97</v>
      </c>
      <c r="BL7" s="40">
        <v>127.97</v>
      </c>
      <c r="BM7" s="40">
        <v>115.08</v>
      </c>
      <c r="BN7" s="40">
        <v>99.95</v>
      </c>
      <c r="BO7" s="40">
        <v>106.85</v>
      </c>
      <c r="BP7" s="40">
        <v>96.06</v>
      </c>
      <c r="BQ7" s="40">
        <v>116.75</v>
      </c>
      <c r="BR7" s="40">
        <v>115.48</v>
      </c>
      <c r="BS7" s="40">
        <v>109.91</v>
      </c>
      <c r="BT7" s="40">
        <v>111.83</v>
      </c>
      <c r="BU7" s="40">
        <v>108.95</v>
      </c>
      <c r="BV7" s="40">
        <v>107.69</v>
      </c>
      <c r="BW7" s="40">
        <v>29.89</v>
      </c>
      <c r="BX7" s="40">
        <v>31.91</v>
      </c>
      <c r="BY7" s="40">
        <v>36.909999999999997</v>
      </c>
      <c r="BZ7" s="40">
        <v>34.79</v>
      </c>
      <c r="CA7" s="40">
        <v>38.79</v>
      </c>
      <c r="CB7" s="40">
        <v>17.22</v>
      </c>
      <c r="CC7" s="40">
        <v>17.440000000000001</v>
      </c>
      <c r="CD7" s="40">
        <v>18.62</v>
      </c>
      <c r="CE7" s="40">
        <v>18.36</v>
      </c>
      <c r="CF7" s="40">
        <v>18.88</v>
      </c>
      <c r="CG7" s="40">
        <v>20.260000000000002</v>
      </c>
      <c r="CH7" s="40">
        <v>30.24</v>
      </c>
      <c r="CI7" s="40">
        <v>28.88</v>
      </c>
      <c r="CJ7" s="40">
        <v>28.16</v>
      </c>
      <c r="CK7" s="40">
        <v>46.22</v>
      </c>
      <c r="CL7" s="40">
        <v>45.76</v>
      </c>
      <c r="CM7" s="40">
        <v>56</v>
      </c>
      <c r="CN7" s="40">
        <v>56.81</v>
      </c>
      <c r="CO7" s="40">
        <v>55.65</v>
      </c>
      <c r="CP7" s="40">
        <v>54.73</v>
      </c>
      <c r="CQ7" s="40">
        <v>54.32</v>
      </c>
      <c r="CR7" s="40">
        <v>52.31</v>
      </c>
      <c r="CS7" s="40">
        <v>56.86</v>
      </c>
      <c r="CT7" s="40">
        <v>50.79</v>
      </c>
      <c r="CU7" s="40">
        <v>47.7</v>
      </c>
      <c r="CV7" s="40">
        <v>81.290000000000006</v>
      </c>
      <c r="CW7" s="40">
        <v>81.36</v>
      </c>
      <c r="CX7" s="40">
        <v>80.08</v>
      </c>
      <c r="CY7" s="40">
        <v>79.69</v>
      </c>
      <c r="CZ7" s="40">
        <v>78.66</v>
      </c>
      <c r="DA7" s="40">
        <v>80.2</v>
      </c>
      <c r="DB7" s="40">
        <v>79.72</v>
      </c>
      <c r="DC7" s="40">
        <v>77.2</v>
      </c>
      <c r="DD7" s="40">
        <v>59.72</v>
      </c>
      <c r="DE7" s="40">
        <v>61.11</v>
      </c>
      <c r="DF7" s="40">
        <v>61.34</v>
      </c>
      <c r="DG7" s="40">
        <v>59.74</v>
      </c>
      <c r="DH7" s="40">
        <v>52.65</v>
      </c>
      <c r="DI7" s="40">
        <v>60.35</v>
      </c>
      <c r="DJ7" s="40">
        <v>61.07</v>
      </c>
      <c r="DK7" s="40">
        <v>61.99</v>
      </c>
      <c r="DL7" s="40">
        <v>62.44</v>
      </c>
      <c r="DM7" s="40">
        <v>62.28</v>
      </c>
      <c r="DN7" s="40">
        <v>61.29</v>
      </c>
      <c r="DO7" s="40">
        <v>76.69</v>
      </c>
      <c r="DP7" s="40">
        <v>76.28</v>
      </c>
      <c r="DQ7" s="40">
        <v>77.17</v>
      </c>
      <c r="DR7" s="40">
        <v>76.58</v>
      </c>
      <c r="DS7" s="40">
        <v>75.89</v>
      </c>
      <c r="DT7" s="40">
        <v>52.07</v>
      </c>
      <c r="DU7" s="40">
        <v>50.36</v>
      </c>
      <c r="DV7" s="40">
        <v>51.48</v>
      </c>
      <c r="DW7" s="40">
        <v>52.79</v>
      </c>
      <c r="DX7" s="40">
        <v>53.56</v>
      </c>
      <c r="DY7" s="40">
        <v>50.74</v>
      </c>
      <c r="DZ7" s="40">
        <v>0.38</v>
      </c>
      <c r="EA7" s="40">
        <v>0.47</v>
      </c>
      <c r="EB7" s="40">
        <v>0.06</v>
      </c>
      <c r="EC7" s="40">
        <v>0.69</v>
      </c>
      <c r="ED7" s="40">
        <v>0.9</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129.94</v>
      </c>
      <c r="V11" s="48">
        <f>IF(U6="-",NA(),U6)</f>
        <v>118.24</v>
      </c>
      <c r="W11" s="48">
        <f>IF(V6="-",NA(),V6)</f>
        <v>105.8</v>
      </c>
      <c r="X11" s="48">
        <f>IF(W6="-",NA(),W6)</f>
        <v>110.2</v>
      </c>
      <c r="Y11" s="48">
        <f>IF(X6="-",NA(),X6)</f>
        <v>98.18</v>
      </c>
      <c r="AE11" s="47" t="s">
        <v>23</v>
      </c>
      <c r="AF11" s="48">
        <f>IF(AE6="-",NA(),AE6)</f>
        <v>0</v>
      </c>
      <c r="AG11" s="48">
        <f>IF(AF6="-",NA(),AF6)</f>
        <v>0</v>
      </c>
      <c r="AH11" s="48">
        <f>IF(AG6="-",NA(),AG6)</f>
        <v>0</v>
      </c>
      <c r="AI11" s="48">
        <f>IF(AH6="-",NA(),AH6)</f>
        <v>0</v>
      </c>
      <c r="AJ11" s="48">
        <f>IF(AI6="-",NA(),AI6)</f>
        <v>0</v>
      </c>
      <c r="AP11" s="47" t="s">
        <v>23</v>
      </c>
      <c r="AQ11" s="48">
        <f>IF(AP6="-",NA(),AP6)</f>
        <v>334.05</v>
      </c>
      <c r="AR11" s="48">
        <f>IF(AQ6="-",NA(),AQ6)</f>
        <v>389.45</v>
      </c>
      <c r="AS11" s="48">
        <f>IF(AR6="-",NA(),AR6)</f>
        <v>319.74</v>
      </c>
      <c r="AT11" s="48">
        <f>IF(AS6="-",NA(),AS6)</f>
        <v>282.77999999999997</v>
      </c>
      <c r="AU11" s="48">
        <f>IF(AT6="-",NA(),AT6)</f>
        <v>292.45</v>
      </c>
      <c r="BA11" s="47" t="s">
        <v>23</v>
      </c>
      <c r="BB11" s="48">
        <f>IF(BA6="-",NA(),BA6)</f>
        <v>258.64999999999998</v>
      </c>
      <c r="BC11" s="48">
        <f>IF(BB6="-",NA(),BB6)</f>
        <v>305.61</v>
      </c>
      <c r="BD11" s="48">
        <f>IF(BC6="-",NA(),BC6)</f>
        <v>369.53</v>
      </c>
      <c r="BE11" s="48">
        <f>IF(BD6="-",NA(),BD6)</f>
        <v>426.21</v>
      </c>
      <c r="BF11" s="48">
        <f>IF(BE6="-",NA(),BE6)</f>
        <v>450.2</v>
      </c>
      <c r="BL11" s="47" t="s">
        <v>23</v>
      </c>
      <c r="BM11" s="48">
        <f>IF(BL6="-",NA(),BL6)</f>
        <v>127.97</v>
      </c>
      <c r="BN11" s="48">
        <f>IF(BM6="-",NA(),BM6)</f>
        <v>115.08</v>
      </c>
      <c r="BO11" s="48">
        <f>IF(BN6="-",NA(),BN6)</f>
        <v>99.95</v>
      </c>
      <c r="BP11" s="48">
        <f>IF(BO6="-",NA(),BO6)</f>
        <v>106.85</v>
      </c>
      <c r="BQ11" s="48">
        <f>IF(BP6="-",NA(),BP6)</f>
        <v>96.06</v>
      </c>
      <c r="BW11" s="47" t="s">
        <v>23</v>
      </c>
      <c r="BX11" s="48">
        <f>IF(BW6="-",NA(),BW6)</f>
        <v>29.89</v>
      </c>
      <c r="BY11" s="48">
        <f>IF(BX6="-",NA(),BX6)</f>
        <v>31.91</v>
      </c>
      <c r="BZ11" s="48">
        <f>IF(BY6="-",NA(),BY6)</f>
        <v>36.909999999999997</v>
      </c>
      <c r="CA11" s="48">
        <f>IF(BZ6="-",NA(),BZ6)</f>
        <v>34.79</v>
      </c>
      <c r="CB11" s="48">
        <f>IF(CA6="-",NA(),CA6)</f>
        <v>38.79</v>
      </c>
      <c r="CH11" s="47" t="s">
        <v>23</v>
      </c>
      <c r="CI11" s="48">
        <f>IF(CH6="-",NA(),CH6)</f>
        <v>30.24</v>
      </c>
      <c r="CJ11" s="48">
        <f>IF(CI6="-",NA(),CI6)</f>
        <v>28.88</v>
      </c>
      <c r="CK11" s="48">
        <f>IF(CJ6="-",NA(),CJ6)</f>
        <v>28.16</v>
      </c>
      <c r="CL11" s="48">
        <f>IF(CK6="-",NA(),CK6)</f>
        <v>46.22</v>
      </c>
      <c r="CM11" s="48">
        <f>IF(CL6="-",NA(),CL6)</f>
        <v>45.76</v>
      </c>
      <c r="CS11" s="47" t="s">
        <v>23</v>
      </c>
      <c r="CT11" s="48">
        <f>IF(CS6="-",NA(),CS6)</f>
        <v>56.86</v>
      </c>
      <c r="CU11" s="48">
        <f>IF(CT6="-",NA(),CT6)</f>
        <v>50.79</v>
      </c>
      <c r="CV11" s="48">
        <f>IF(CU6="-",NA(),CU6)</f>
        <v>47.7</v>
      </c>
      <c r="CW11" s="48">
        <f>IF(CV6="-",NA(),CV6)</f>
        <v>81.290000000000006</v>
      </c>
      <c r="CX11" s="48">
        <f>IF(CW6="-",NA(),CW6)</f>
        <v>81.36</v>
      </c>
      <c r="DD11" s="47" t="s">
        <v>23</v>
      </c>
      <c r="DE11" s="48">
        <f>IF(DD6="-",NA(),DD6)</f>
        <v>59.72</v>
      </c>
      <c r="DF11" s="48">
        <f>IF(DE6="-",NA(),DE6)</f>
        <v>61.11</v>
      </c>
      <c r="DG11" s="48">
        <f>IF(DF6="-",NA(),DF6)</f>
        <v>61.34</v>
      </c>
      <c r="DH11" s="48">
        <f>IF(DG6="-",NA(),DG6)</f>
        <v>59.74</v>
      </c>
      <c r="DI11" s="48">
        <f>IF(DH6="-",NA(),DH6)</f>
        <v>52.65</v>
      </c>
      <c r="DO11" s="47" t="s">
        <v>23</v>
      </c>
      <c r="DP11" s="48">
        <f>IF(DO6="-",NA(),DO6)</f>
        <v>76.69</v>
      </c>
      <c r="DQ11" s="48">
        <f>IF(DP6="-",NA(),DP6)</f>
        <v>76.28</v>
      </c>
      <c r="DR11" s="48">
        <f>IF(DQ6="-",NA(),DQ6)</f>
        <v>77.17</v>
      </c>
      <c r="DS11" s="48">
        <f>IF(DR6="-",NA(),DR6)</f>
        <v>76.58</v>
      </c>
      <c r="DT11" s="48">
        <f>IF(DS6="-",NA(),DS6)</f>
        <v>75.89</v>
      </c>
      <c r="DZ11" s="47" t="s">
        <v>23</v>
      </c>
      <c r="EA11" s="48">
        <f>IF(DZ6="-",NA(),DZ6)</f>
        <v>0.38</v>
      </c>
      <c r="EB11" s="48">
        <f>IF(EA6="-",NA(),EA6)</f>
        <v>0.47</v>
      </c>
      <c r="EC11" s="48">
        <f>IF(EB6="-",NA(),EB6)</f>
        <v>0.06</v>
      </c>
      <c r="ED11" s="48">
        <f>IF(EC6="-",NA(),EC6)</f>
        <v>0.69</v>
      </c>
      <c r="EE11" s="48">
        <f>IF(ED6="-",NA(),ED6)</f>
        <v>0.9</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瞳</cp:lastModifiedBy>
  <dcterms:created xsi:type="dcterms:W3CDTF">2025-12-15T05:02:29Z</dcterms:created>
  <dcterms:modified xsi:type="dcterms:W3CDTF">2026-01-26T07:29:56Z</dcterms:modified>
  <cp:category/>
</cp:coreProperties>
</file>