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65" windowHeight="9885"/>
  </bookViews>
  <sheets>
    <sheet name="水道料金表" sheetId="1" r:id="rId1"/>
  </sheets>
  <definedNames>
    <definedName name="_xlnm.Print_Area" localSheetId="0">水道料金表!$A$1:$AI$58</definedName>
  </definedNames>
  <calcPr calcId="145621"/>
</workbook>
</file>

<file path=xl/calcChain.xml><?xml version="1.0" encoding="utf-8"?>
<calcChain xmlns="http://schemas.openxmlformats.org/spreadsheetml/2006/main">
  <c r="R56" i="1" l="1"/>
  <c r="I56" i="1"/>
  <c r="R53" i="1"/>
  <c r="I53" i="1"/>
  <c r="I55" i="1" s="1"/>
  <c r="R55" i="1" s="1"/>
  <c r="E53" i="1"/>
  <c r="V52" i="1"/>
  <c r="V51" i="1"/>
  <c r="V50" i="1"/>
  <c r="V53" i="1" s="1"/>
  <c r="I57" i="1" s="1"/>
  <c r="R57" i="1" s="1"/>
  <c r="V49" i="1"/>
  <c r="R39" i="1"/>
  <c r="R38" i="1"/>
  <c r="R37" i="1"/>
  <c r="R36" i="1"/>
  <c r="R35" i="1"/>
  <c r="R34" i="1"/>
  <c r="R33" i="1"/>
  <c r="R32" i="1"/>
  <c r="AG54" i="1" s="1"/>
  <c r="AG31" i="1"/>
  <c r="AC31" i="1"/>
  <c r="AG30" i="1"/>
  <c r="AC30" i="1"/>
  <c r="AG29" i="1"/>
  <c r="AC29" i="1"/>
  <c r="AG28" i="1"/>
  <c r="AC28" i="1"/>
  <c r="AG27" i="1"/>
  <c r="AC27" i="1"/>
  <c r="AG26" i="1"/>
  <c r="AC26" i="1"/>
  <c r="AG25" i="1"/>
  <c r="AC25" i="1"/>
  <c r="AG24" i="1"/>
  <c r="AC24" i="1"/>
  <c r="AG23" i="1"/>
  <c r="AC23" i="1"/>
  <c r="AG22" i="1"/>
  <c r="AC22" i="1"/>
  <c r="AG21" i="1"/>
  <c r="AC21" i="1"/>
  <c r="AG20" i="1"/>
  <c r="AC20" i="1"/>
  <c r="AG19" i="1"/>
  <c r="AC19" i="1"/>
  <c r="AG18" i="1"/>
  <c r="AC18" i="1"/>
  <c r="AG17" i="1"/>
  <c r="AC17" i="1"/>
  <c r="AG16" i="1"/>
  <c r="AC16" i="1"/>
  <c r="AG15" i="1"/>
  <c r="AC15" i="1"/>
  <c r="AG14" i="1"/>
  <c r="AC14" i="1"/>
  <c r="AG13" i="1"/>
  <c r="AC13" i="1"/>
  <c r="AG12" i="1"/>
  <c r="AC12" i="1"/>
  <c r="AB12" i="1"/>
  <c r="AD12" i="1" s="1"/>
  <c r="AG11" i="1"/>
  <c r="AC11" i="1"/>
  <c r="AB11" i="1"/>
  <c r="AD11" i="1" s="1"/>
  <c r="AG10" i="1"/>
  <c r="AC10" i="1"/>
  <c r="AB10" i="1"/>
  <c r="AD10" i="1" s="1"/>
  <c r="R10" i="1"/>
  <c r="AG9" i="1"/>
  <c r="AC9" i="1"/>
  <c r="AB9" i="1"/>
  <c r="AD9" i="1" s="1"/>
  <c r="R9" i="1"/>
  <c r="AG8" i="1"/>
  <c r="AC8" i="1"/>
  <c r="AB8" i="1"/>
  <c r="AD8" i="1" s="1"/>
  <c r="R8" i="1"/>
  <c r="AG7" i="1"/>
  <c r="AC7" i="1"/>
  <c r="AB7" i="1"/>
  <c r="AD7" i="1" s="1"/>
  <c r="R7" i="1"/>
  <c r="AF7" i="1" s="1"/>
  <c r="AH7" i="1" s="1"/>
  <c r="AG6" i="1"/>
  <c r="AC6" i="1"/>
  <c r="AB6" i="1"/>
  <c r="AD6" i="1" s="1"/>
  <c r="R6" i="1"/>
  <c r="AB25" i="1" s="1"/>
  <c r="AD25" i="1" s="1"/>
  <c r="AG5" i="1"/>
  <c r="AF5" i="1"/>
  <c r="AH5" i="1" s="1"/>
  <c r="AC5" i="1"/>
  <c r="AB5" i="1"/>
  <c r="AD5" i="1" s="1"/>
  <c r="AG4" i="1"/>
  <c r="AF4" i="1"/>
  <c r="AH4" i="1" s="1"/>
  <c r="AC4" i="1"/>
  <c r="AB4" i="1"/>
  <c r="AD4" i="1" s="1"/>
  <c r="AF9" i="1" l="1"/>
  <c r="AH9" i="1" s="1"/>
  <c r="AB13" i="1"/>
  <c r="AD13" i="1" s="1"/>
  <c r="AB14" i="1"/>
  <c r="AD14" i="1" s="1"/>
  <c r="AB15" i="1"/>
  <c r="AD15" i="1" s="1"/>
  <c r="AB16" i="1"/>
  <c r="AD16" i="1" s="1"/>
  <c r="AB17" i="1"/>
  <c r="AD17" i="1" s="1"/>
  <c r="AB18" i="1"/>
  <c r="AD18" i="1" s="1"/>
  <c r="AB19" i="1"/>
  <c r="AD19" i="1" s="1"/>
  <c r="AB20" i="1"/>
  <c r="AD20" i="1" s="1"/>
  <c r="AB21" i="1"/>
  <c r="AD21" i="1" s="1"/>
  <c r="AB22" i="1"/>
  <c r="AD22" i="1" s="1"/>
  <c r="AB23" i="1"/>
  <c r="AD23" i="1" s="1"/>
  <c r="AB24" i="1"/>
  <c r="AD24" i="1" s="1"/>
  <c r="R58" i="1"/>
  <c r="AB54" i="1"/>
  <c r="AB53" i="1"/>
  <c r="AB52" i="1"/>
  <c r="AF51" i="1"/>
  <c r="AB50" i="1"/>
  <c r="AF49" i="1"/>
  <c r="AB48" i="1"/>
  <c r="AB47" i="1"/>
  <c r="AB46" i="1"/>
  <c r="AB45" i="1"/>
  <c r="AB44" i="1"/>
  <c r="AB43" i="1"/>
  <c r="AB42" i="1"/>
  <c r="AB41" i="1"/>
  <c r="AB40" i="1"/>
  <c r="AB39" i="1"/>
  <c r="AF38" i="1"/>
  <c r="AB37" i="1"/>
  <c r="AF36" i="1"/>
  <c r="AB35" i="1"/>
  <c r="AF34" i="1"/>
  <c r="AB33" i="1"/>
  <c r="AF32" i="1"/>
  <c r="AB31" i="1"/>
  <c r="AD31" i="1" s="1"/>
  <c r="AB30" i="1"/>
  <c r="AD30" i="1" s="1"/>
  <c r="AB29" i="1"/>
  <c r="AD29" i="1" s="1"/>
  <c r="AB28" i="1"/>
  <c r="AD28" i="1" s="1"/>
  <c r="AB27" i="1"/>
  <c r="AD27" i="1" s="1"/>
  <c r="AF54" i="1"/>
  <c r="AH54" i="1" s="1"/>
  <c r="AF53" i="1"/>
  <c r="AF52" i="1"/>
  <c r="AB51" i="1"/>
  <c r="AF50" i="1"/>
  <c r="AB49" i="1"/>
  <c r="AF48" i="1"/>
  <c r="AF47" i="1"/>
  <c r="AF46" i="1"/>
  <c r="AF45" i="1"/>
  <c r="AF44" i="1"/>
  <c r="AF43" i="1"/>
  <c r="AF42" i="1"/>
  <c r="AF41" i="1"/>
  <c r="AF40" i="1"/>
  <c r="AF39" i="1"/>
  <c r="AB38" i="1"/>
  <c r="AF37" i="1"/>
  <c r="AB36" i="1"/>
  <c r="AF35" i="1"/>
  <c r="AB34" i="1"/>
  <c r="AF33" i="1"/>
  <c r="AB32" i="1"/>
  <c r="AF31" i="1"/>
  <c r="AH31" i="1" s="1"/>
  <c r="AF30" i="1"/>
  <c r="AH30" i="1" s="1"/>
  <c r="AF29" i="1"/>
  <c r="AH29" i="1" s="1"/>
  <c r="AF28" i="1"/>
  <c r="AH28" i="1" s="1"/>
  <c r="AF27" i="1"/>
  <c r="AH27" i="1" s="1"/>
  <c r="AF26" i="1"/>
  <c r="AH26" i="1" s="1"/>
  <c r="AF6" i="1"/>
  <c r="AH6" i="1" s="1"/>
  <c r="AF8" i="1"/>
  <c r="AH8" i="1" s="1"/>
  <c r="AF10" i="1"/>
  <c r="AH10" i="1" s="1"/>
  <c r="AF11" i="1"/>
  <c r="AH11" i="1" s="1"/>
  <c r="AF12" i="1"/>
  <c r="AH12" i="1" s="1"/>
  <c r="AF13" i="1"/>
  <c r="AH13" i="1" s="1"/>
  <c r="AF14" i="1"/>
  <c r="AH14" i="1" s="1"/>
  <c r="AF15" i="1"/>
  <c r="AH15" i="1" s="1"/>
  <c r="AF16" i="1"/>
  <c r="AH16" i="1" s="1"/>
  <c r="AF17" i="1"/>
  <c r="AH17" i="1" s="1"/>
  <c r="AF18" i="1"/>
  <c r="AH18" i="1" s="1"/>
  <c r="AF19" i="1"/>
  <c r="AH19" i="1" s="1"/>
  <c r="AF20" i="1"/>
  <c r="AH20" i="1" s="1"/>
  <c r="AF21" i="1"/>
  <c r="AH21" i="1" s="1"/>
  <c r="AF22" i="1"/>
  <c r="AH22" i="1" s="1"/>
  <c r="AF23" i="1"/>
  <c r="AH23" i="1" s="1"/>
  <c r="AF24" i="1"/>
  <c r="AH24" i="1" s="1"/>
  <c r="AF25" i="1"/>
  <c r="AH25" i="1" s="1"/>
  <c r="AB26" i="1"/>
  <c r="AD26" i="1" s="1"/>
  <c r="AG32" i="1"/>
  <c r="AC33" i="1"/>
  <c r="AG34" i="1"/>
  <c r="AC35" i="1"/>
  <c r="AG36" i="1"/>
  <c r="AC37" i="1"/>
  <c r="AG38" i="1"/>
  <c r="AC39" i="1"/>
  <c r="AC40" i="1"/>
  <c r="AC41" i="1"/>
  <c r="AC42" i="1"/>
  <c r="AC43" i="1"/>
  <c r="AC44" i="1"/>
  <c r="AC45" i="1"/>
  <c r="AC46" i="1"/>
  <c r="AC47" i="1"/>
  <c r="AC48" i="1"/>
  <c r="AG49" i="1"/>
  <c r="AC50" i="1"/>
  <c r="AG51" i="1"/>
  <c r="AC52" i="1"/>
  <c r="AC53" i="1"/>
  <c r="AC54" i="1"/>
  <c r="AC32" i="1"/>
  <c r="AG33" i="1"/>
  <c r="AC34" i="1"/>
  <c r="AG35" i="1"/>
  <c r="AC36" i="1"/>
  <c r="AG37" i="1"/>
  <c r="AC38" i="1"/>
  <c r="AG39" i="1"/>
  <c r="AG40" i="1"/>
  <c r="AG41" i="1"/>
  <c r="AG42" i="1"/>
  <c r="AG43" i="1"/>
  <c r="AG44" i="1"/>
  <c r="AG45" i="1"/>
  <c r="AG46" i="1"/>
  <c r="AG47" i="1"/>
  <c r="AG48" i="1"/>
  <c r="AC49" i="1"/>
  <c r="AG50" i="1"/>
  <c r="AC51" i="1"/>
  <c r="AG52" i="1"/>
  <c r="AG53" i="1"/>
  <c r="AH33" i="1" l="1"/>
  <c r="AH35" i="1"/>
  <c r="AH37" i="1"/>
  <c r="AH39" i="1"/>
  <c r="AH41" i="1"/>
  <c r="AH43" i="1"/>
  <c r="AH45" i="1"/>
  <c r="AH47" i="1"/>
  <c r="AD49" i="1"/>
  <c r="AD51" i="1"/>
  <c r="AH53" i="1"/>
  <c r="AD33" i="1"/>
  <c r="AD35" i="1"/>
  <c r="AD37" i="1"/>
  <c r="AD39" i="1"/>
  <c r="AD41" i="1"/>
  <c r="AD43" i="1"/>
  <c r="AD45" i="1"/>
  <c r="AD47" i="1"/>
  <c r="AH49" i="1"/>
  <c r="AH51" i="1"/>
  <c r="AD53" i="1"/>
  <c r="AD32" i="1"/>
  <c r="AD34" i="1"/>
  <c r="AD36" i="1"/>
  <c r="AD38" i="1"/>
  <c r="AH40" i="1"/>
  <c r="AH42" i="1"/>
  <c r="AH44" i="1"/>
  <c r="AH46" i="1"/>
  <c r="AH48" i="1"/>
  <c r="AH50" i="1"/>
  <c r="AH52" i="1"/>
  <c r="AH32" i="1"/>
  <c r="AH34" i="1"/>
  <c r="AH36" i="1"/>
  <c r="AH38" i="1"/>
  <c r="AD40" i="1"/>
  <c r="AD42" i="1"/>
  <c r="AD44" i="1"/>
  <c r="AD46" i="1"/>
  <c r="AD48" i="1"/>
  <c r="AD50" i="1"/>
  <c r="AD52" i="1"/>
  <c r="AD54" i="1"/>
</calcChain>
</file>

<file path=xl/sharedStrings.xml><?xml version="1.0" encoding="utf-8"?>
<sst xmlns="http://schemas.openxmlformats.org/spreadsheetml/2006/main" count="126" uniqueCount="47">
  <si>
    <t>用 途</t>
    <rPh sb="0" eb="1">
      <t>ヨウ</t>
    </rPh>
    <rPh sb="2" eb="3">
      <t>ト</t>
    </rPh>
    <phoneticPr fontId="2"/>
  </si>
  <si>
    <t>水量区分</t>
    <rPh sb="0" eb="2">
      <t>スイリョウ</t>
    </rPh>
    <rPh sb="2" eb="4">
      <t>クブン</t>
    </rPh>
    <phoneticPr fontId="2"/>
  </si>
  <si>
    <t>料 金</t>
    <rPh sb="0" eb="1">
      <t>リョウ</t>
    </rPh>
    <rPh sb="2" eb="3">
      <t>キン</t>
    </rPh>
    <phoneticPr fontId="2"/>
  </si>
  <si>
    <t>メーター使用料</t>
    <rPh sb="4" eb="7">
      <t>シヨウリョウ</t>
    </rPh>
    <phoneticPr fontId="2"/>
  </si>
  <si>
    <t>水 量</t>
    <rPh sb="0" eb="1">
      <t>ミズ</t>
    </rPh>
    <rPh sb="2" eb="3">
      <t>リョウ</t>
    </rPh>
    <phoneticPr fontId="2"/>
  </si>
  <si>
    <t>水 道</t>
    <rPh sb="0" eb="1">
      <t>ミズ</t>
    </rPh>
    <rPh sb="2" eb="3">
      <t>ミチ</t>
    </rPh>
    <phoneticPr fontId="2"/>
  </si>
  <si>
    <t>下水道</t>
    <rPh sb="0" eb="3">
      <t>ゲスイドウ</t>
    </rPh>
    <phoneticPr fontId="2"/>
  </si>
  <si>
    <t>合 計</t>
    <rPh sb="0" eb="1">
      <t>ア</t>
    </rPh>
    <rPh sb="2" eb="3">
      <t>ケイ</t>
    </rPh>
    <phoneticPr fontId="2"/>
  </si>
  <si>
    <t>一般用</t>
    <rPh sb="0" eb="3">
      <t>イッパンヨウ</t>
    </rPh>
    <phoneticPr fontId="2"/>
  </si>
  <si>
    <t>基本水量</t>
    <rPh sb="0" eb="2">
      <t>キホン</t>
    </rPh>
    <rPh sb="2" eb="4">
      <t>スイリョウ</t>
    </rPh>
    <phoneticPr fontId="2"/>
  </si>
  <si>
    <t>～</t>
    <phoneticPr fontId="2"/>
  </si>
  <si>
    <t>口 径</t>
    <rPh sb="0" eb="1">
      <t>クチ</t>
    </rPh>
    <rPh sb="2" eb="3">
      <t>ケイ</t>
    </rPh>
    <phoneticPr fontId="2"/>
  </si>
  <si>
    <t>以上</t>
    <rPh sb="0" eb="2">
      <t>イジョウ</t>
    </rPh>
    <phoneticPr fontId="2"/>
  </si>
  <si>
    <t>官公署
学校用</t>
    <rPh sb="0" eb="2">
      <t>カンコウ</t>
    </rPh>
    <rPh sb="2" eb="3">
      <t>ショ</t>
    </rPh>
    <rPh sb="4" eb="6">
      <t>ガッコウ</t>
    </rPh>
    <rPh sb="6" eb="7">
      <t>ヨウ</t>
    </rPh>
    <phoneticPr fontId="2"/>
  </si>
  <si>
    <t>病院用</t>
    <rPh sb="0" eb="3">
      <t>ビョウインヨウ</t>
    </rPh>
    <phoneticPr fontId="2"/>
  </si>
  <si>
    <t>公衆浴場用</t>
    <rPh sb="0" eb="2">
      <t>コウシュウ</t>
    </rPh>
    <rPh sb="2" eb="5">
      <t>ヨクジョウヨウ</t>
    </rPh>
    <phoneticPr fontId="2"/>
  </si>
  <si>
    <t>につき</t>
    <phoneticPr fontId="2"/>
  </si>
  <si>
    <t>工場用</t>
    <rPh sb="0" eb="2">
      <t>コウジョウ</t>
    </rPh>
    <rPh sb="2" eb="3">
      <t>ヨウ</t>
    </rPh>
    <phoneticPr fontId="2"/>
  </si>
  <si>
    <t>用途</t>
    <rPh sb="0" eb="2">
      <t>ヨウト</t>
    </rPh>
    <phoneticPr fontId="2"/>
  </si>
  <si>
    <t>一般汚水</t>
    <rPh sb="0" eb="2">
      <t>イッパン</t>
    </rPh>
    <rPh sb="2" eb="4">
      <t>オスイ</t>
    </rPh>
    <phoneticPr fontId="2"/>
  </si>
  <si>
    <t>～</t>
    <phoneticPr fontId="2"/>
  </si>
  <si>
    <t>（消費税等含まず。）</t>
    <rPh sb="1" eb="4">
      <t>ショウヒゼイ</t>
    </rPh>
    <rPh sb="4" eb="5">
      <t>トウ</t>
    </rPh>
    <rPh sb="5" eb="6">
      <t>フク</t>
    </rPh>
    <phoneticPr fontId="2"/>
  </si>
  <si>
    <t>臨時用</t>
    <rPh sb="0" eb="2">
      <t>リンジ</t>
    </rPh>
    <rPh sb="2" eb="3">
      <t>ヨウ</t>
    </rPh>
    <phoneticPr fontId="2"/>
  </si>
  <si>
    <t>浴場営業用汚水　1㎥につき</t>
    <rPh sb="0" eb="2">
      <t>ヨクジョウ</t>
    </rPh>
    <rPh sb="2" eb="5">
      <t>エイギョウヨウ</t>
    </rPh>
    <rPh sb="5" eb="7">
      <t>オスイ</t>
    </rPh>
    <phoneticPr fontId="2"/>
  </si>
  <si>
    <t>水道用途</t>
    <rPh sb="0" eb="2">
      <t>スイドウ</t>
    </rPh>
    <rPh sb="2" eb="4">
      <t>ヨウト</t>
    </rPh>
    <phoneticPr fontId="2"/>
  </si>
  <si>
    <t>:</t>
    <phoneticPr fontId="2"/>
  </si>
  <si>
    <t>一般用</t>
    <rPh sb="0" eb="2">
      <t>イッパン</t>
    </rPh>
    <rPh sb="2" eb="3">
      <t>ヨウ</t>
    </rPh>
    <phoneticPr fontId="2"/>
  </si>
  <si>
    <t>メーター口径</t>
    <rPh sb="4" eb="6">
      <t>コウケイ</t>
    </rPh>
    <phoneticPr fontId="2"/>
  </si>
  <si>
    <t>20㎜</t>
    <phoneticPr fontId="2"/>
  </si>
  <si>
    <t>使用水量</t>
    <rPh sb="0" eb="2">
      <t>シヨウ</t>
    </rPh>
    <rPh sb="2" eb="4">
      <t>スイリョウ</t>
    </rPh>
    <phoneticPr fontId="2"/>
  </si>
  <si>
    <t>36㎥/月</t>
    <rPh sb="4" eb="5">
      <t>ツキ</t>
    </rPh>
    <phoneticPr fontId="2"/>
  </si>
  <si>
    <t>下水用途</t>
    <rPh sb="0" eb="2">
      <t>ゲスイ</t>
    </rPh>
    <rPh sb="2" eb="4">
      <t>ヨウト</t>
    </rPh>
    <phoneticPr fontId="2"/>
  </si>
  <si>
    <t>の場合</t>
    <rPh sb="1" eb="3">
      <t>バアイ</t>
    </rPh>
    <phoneticPr fontId="2"/>
  </si>
  <si>
    <t>水道料金</t>
    <rPh sb="0" eb="2">
      <t>スイドウ</t>
    </rPh>
    <rPh sb="2" eb="4">
      <t>リョウキン</t>
    </rPh>
    <phoneticPr fontId="2"/>
  </si>
  <si>
    <t>下水道料金</t>
    <rPh sb="0" eb="3">
      <t>ゲスイドウ</t>
    </rPh>
    <rPh sb="3" eb="5">
      <t>リョウキン</t>
    </rPh>
    <phoneticPr fontId="2"/>
  </si>
  <si>
    <t>基本料金</t>
    <rPh sb="0" eb="2">
      <t>キホン</t>
    </rPh>
    <rPh sb="2" eb="4">
      <t>リョウキン</t>
    </rPh>
    <phoneticPr fontId="2"/>
  </si>
  <si>
    <t>=</t>
    <phoneticPr fontId="2"/>
  </si>
  <si>
    <t>×</t>
    <phoneticPr fontId="2"/>
  </si>
  <si>
    <t>計</t>
    <rPh sb="0" eb="1">
      <t>ケイ</t>
    </rPh>
    <phoneticPr fontId="2"/>
  </si>
  <si>
    <t>×</t>
    <phoneticPr fontId="2"/>
  </si>
  <si>
    <t>=</t>
    <phoneticPr fontId="2"/>
  </si>
  <si>
    <t>（消費税等[10%]含む。）</t>
    <rPh sb="1" eb="4">
      <t>ショウヒゼイ</t>
    </rPh>
    <rPh sb="4" eb="5">
      <t>トウ</t>
    </rPh>
    <rPh sb="10" eb="11">
      <t>フク</t>
    </rPh>
    <phoneticPr fontId="2"/>
  </si>
  <si>
    <t>×</t>
    <phoneticPr fontId="2"/>
  </si>
  <si>
    <t>※　メーター使用料は含んでいません。別途メーター使用料が必要です。</t>
    <rPh sb="6" eb="9">
      <t>シヨウリョウ</t>
    </rPh>
    <rPh sb="10" eb="11">
      <t>フク</t>
    </rPh>
    <rPh sb="18" eb="20">
      <t>ベット</t>
    </rPh>
    <rPh sb="24" eb="27">
      <t>シヨウリョウ</t>
    </rPh>
    <rPh sb="28" eb="30">
      <t>ヒツヨウ</t>
    </rPh>
    <phoneticPr fontId="2"/>
  </si>
  <si>
    <t>下水道使用料</t>
    <rPh sb="0" eb="3">
      <t>ゲスイドウ</t>
    </rPh>
    <rPh sb="3" eb="6">
      <t>シヨウリョウ</t>
    </rPh>
    <phoneticPr fontId="2"/>
  </si>
  <si>
    <t>（メーター使用料は左上の「水道料金表（1ヶ月あたり）」の欄に掲載しています。）</t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</si>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</sst>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㎥&quot;"/>
    <numFmt numFmtId="177" formatCode="#,##0&quot;円&quot;"/>
    <numFmt numFmtId="178" formatCode="0&quot;㎥&quot;"/>
    <numFmt numFmtId="179" formatCode="0&quot;㎜&quot;"/>
    <numFmt numFmtId="180" formatCode="0.00_ "/>
  </numFmts>
  <fonts count="8" x14ac:knownFonts="1">
    <font>
      <sz val="12"/>
      <color theme="1"/>
      <name val="ＭＳ 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177" fontId="4" fillId="0" borderId="15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18" xfId="0" applyNumberFormat="1" applyFont="1" applyBorder="1">
      <alignment vertical="center"/>
    </xf>
    <xf numFmtId="0" fontId="3" fillId="0" borderId="21" xfId="0" applyFont="1" applyFill="1" applyBorder="1">
      <alignment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1" fillId="0" borderId="50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4" fillId="3" borderId="32" xfId="0" applyNumberFormat="1" applyFont="1" applyFill="1" applyBorder="1" applyAlignment="1">
      <alignment horizontal="center" vertical="center"/>
    </xf>
    <xf numFmtId="177" fontId="4" fillId="0" borderId="34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54" xfId="0" applyNumberFormat="1" applyFont="1" applyBorder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6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177" fontId="3" fillId="0" borderId="63" xfId="0" applyNumberFormat="1" applyFont="1" applyBorder="1" applyAlignment="1">
      <alignment horizontal="right" vertical="center"/>
    </xf>
    <xf numFmtId="177" fontId="3" fillId="0" borderId="62" xfId="0" applyNumberFormat="1" applyFont="1" applyBorder="1" applyAlignment="1">
      <alignment horizontal="right" vertical="center"/>
    </xf>
    <xf numFmtId="180" fontId="3" fillId="0" borderId="62" xfId="0" applyNumberFormat="1" applyFont="1" applyBorder="1" applyAlignment="1">
      <alignment horizontal="center" vertical="center"/>
    </xf>
    <xf numFmtId="177" fontId="3" fillId="0" borderId="64" xfId="0" applyNumberFormat="1" applyFont="1" applyBorder="1" applyAlignment="1">
      <alignment horizontal="right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177" fontId="3" fillId="0" borderId="46" xfId="0" applyNumberFormat="1" applyFont="1" applyBorder="1" applyAlignment="1">
      <alignment horizontal="right" vertical="center"/>
    </xf>
    <xf numFmtId="177" fontId="3" fillId="0" borderId="44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177" fontId="3" fillId="0" borderId="57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horizontal="right" vertical="center"/>
    </xf>
    <xf numFmtId="180" fontId="3" fillId="0" borderId="56" xfId="0" applyNumberFormat="1" applyFont="1" applyBorder="1" applyAlignment="1">
      <alignment horizontal="center" vertical="center"/>
    </xf>
    <xf numFmtId="177" fontId="3" fillId="0" borderId="58" xfId="0" applyNumberFormat="1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top"/>
    </xf>
    <xf numFmtId="0" fontId="3" fillId="3" borderId="6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80" fontId="3" fillId="0" borderId="21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top"/>
    </xf>
    <xf numFmtId="0" fontId="3" fillId="0" borderId="52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42" xfId="0" applyNumberFormat="1" applyFont="1" applyBorder="1" applyAlignment="1">
      <alignment horizontal="right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 shrinkToFit="1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77" fontId="3" fillId="0" borderId="40" xfId="0" applyNumberFormat="1" applyFont="1" applyBorder="1" applyAlignment="1">
      <alignment horizontal="right" vertical="center"/>
    </xf>
    <xf numFmtId="176" fontId="3" fillId="0" borderId="26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left" vertical="center"/>
    </xf>
    <xf numFmtId="176" fontId="3" fillId="0" borderId="33" xfId="0" applyNumberFormat="1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34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177" fontId="3" fillId="0" borderId="36" xfId="0" applyNumberFormat="1" applyFont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37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center" vertical="center" textRotation="255"/>
    </xf>
    <xf numFmtId="177" fontId="3" fillId="0" borderId="9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22412</xdr:colOff>
      <xdr:row>0</xdr:row>
      <xdr:rowOff>27214</xdr:rowOff>
    </xdr:from>
    <xdr:to>
      <xdr:col>34</xdr:col>
      <xdr:colOff>22412</xdr:colOff>
      <xdr:row>1</xdr:row>
      <xdr:rowOff>78441</xdr:rowOff>
    </xdr:to>
    <xdr:sp macro="" textlink="">
      <xdr:nvSpPr>
        <xdr:cNvPr id="2" name="角丸四角形 1"/>
        <xdr:cNvSpPr/>
      </xdr:nvSpPr>
      <xdr:spPr>
        <a:xfrm>
          <a:off x="7451912" y="27214"/>
          <a:ext cx="6953250" cy="23220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上下水道料金　早見表　（１ヶ月あたり、一般用の場合）</a:t>
          </a:r>
        </a:p>
      </xdr:txBody>
    </xdr:sp>
    <xdr:clientData/>
  </xdr:twoCellAnchor>
  <xdr:twoCellAnchor>
    <xdr:from>
      <xdr:col>0</xdr:col>
      <xdr:colOff>13607</xdr:colOff>
      <xdr:row>0</xdr:row>
      <xdr:rowOff>27214</xdr:rowOff>
    </xdr:from>
    <xdr:to>
      <xdr:col>25</xdr:col>
      <xdr:colOff>13607</xdr:colOff>
      <xdr:row>1</xdr:row>
      <xdr:rowOff>75126</xdr:rowOff>
    </xdr:to>
    <xdr:sp macro="" textlink="">
      <xdr:nvSpPr>
        <xdr:cNvPr id="3" name="角丸四角形 2"/>
        <xdr:cNvSpPr/>
      </xdr:nvSpPr>
      <xdr:spPr>
        <a:xfrm>
          <a:off x="13607" y="27214"/>
          <a:ext cx="7143750" cy="22888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水道料金表（１ヶ月あたり）</a:t>
          </a:r>
          <a:endParaRPr kumimoji="1" lang="en-US" altLang="ja-JP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147060</xdr:colOff>
      <xdr:row>0</xdr:row>
      <xdr:rowOff>24741</xdr:rowOff>
    </xdr:from>
    <xdr:to>
      <xdr:col>25</xdr:col>
      <xdr:colOff>147060</xdr:colOff>
      <xdr:row>57</xdr:row>
      <xdr:rowOff>163712</xdr:rowOff>
    </xdr:to>
    <xdr:cxnSp macro="">
      <xdr:nvCxnSpPr>
        <xdr:cNvPr id="4" name="直線コネクタ 3"/>
        <xdr:cNvCxnSpPr/>
      </xdr:nvCxnSpPr>
      <xdr:spPr>
        <a:xfrm>
          <a:off x="7290810" y="24741"/>
          <a:ext cx="0" cy="10454546"/>
        </a:xfrm>
        <a:prstGeom prst="line">
          <a:avLst/>
        </a:prstGeom>
        <a:ln w="63500" cap="rnd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26</xdr:row>
      <xdr:rowOff>40821</xdr:rowOff>
    </xdr:from>
    <xdr:to>
      <xdr:col>25</xdr:col>
      <xdr:colOff>13607</xdr:colOff>
      <xdr:row>27</xdr:row>
      <xdr:rowOff>88733</xdr:rowOff>
    </xdr:to>
    <xdr:sp macro="" textlink="">
      <xdr:nvSpPr>
        <xdr:cNvPr id="5" name="角丸四角形 4"/>
        <xdr:cNvSpPr/>
      </xdr:nvSpPr>
      <xdr:spPr>
        <a:xfrm>
          <a:off x="13607" y="4746171"/>
          <a:ext cx="7143750" cy="22888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下水道使用料金表（１ヶ月あたり）</a:t>
          </a:r>
          <a:endParaRPr kumimoji="1" lang="en-US" altLang="ja-JP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13607</xdr:colOff>
      <xdr:row>41</xdr:row>
      <xdr:rowOff>32655</xdr:rowOff>
    </xdr:from>
    <xdr:to>
      <xdr:col>25</xdr:col>
      <xdr:colOff>13607</xdr:colOff>
      <xdr:row>42</xdr:row>
      <xdr:rowOff>90093</xdr:rowOff>
    </xdr:to>
    <xdr:sp macro="" textlink="">
      <xdr:nvSpPr>
        <xdr:cNvPr id="6" name="角丸四角形 5"/>
        <xdr:cNvSpPr/>
      </xdr:nvSpPr>
      <xdr:spPr>
        <a:xfrm>
          <a:off x="13607" y="7452630"/>
          <a:ext cx="7143750" cy="23841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料金計算例（１ヶ月あたり）</a:t>
          </a:r>
          <a:endParaRPr kumimoji="1" lang="en-US" altLang="ja-JP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8283</xdr:colOff>
      <xdr:row>45</xdr:row>
      <xdr:rowOff>123825</xdr:rowOff>
    </xdr:from>
    <xdr:to>
      <xdr:col>25</xdr:col>
      <xdr:colOff>36858</xdr:colOff>
      <xdr:row>53</xdr:row>
      <xdr:rowOff>57150</xdr:rowOff>
    </xdr:to>
    <xdr:sp macro="" textlink="">
      <xdr:nvSpPr>
        <xdr:cNvPr id="7" name="大かっこ 6"/>
        <xdr:cNvSpPr/>
      </xdr:nvSpPr>
      <xdr:spPr>
        <a:xfrm>
          <a:off x="8283" y="8267700"/>
          <a:ext cx="7172325" cy="1381125"/>
        </a:xfrm>
        <a:prstGeom prst="bracketPair">
          <a:avLst>
            <a:gd name="adj" fmla="val 425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"/>
  <sheetViews>
    <sheetView tabSelected="1" view="pageBreakPreview" zoomScale="85" zoomScaleNormal="85" zoomScaleSheetLayoutView="85" workbookViewId="0"/>
  </sheetViews>
  <sheetFormatPr defaultRowHeight="13.5" x14ac:dyDescent="0.15"/>
  <cols>
    <col min="1" max="26" width="3.75" style="1" customWidth="1"/>
    <col min="27" max="27" width="8.125" style="1" customWidth="1"/>
    <col min="28" max="30" width="12.5" style="1" customWidth="1"/>
    <col min="31" max="31" width="8.125" style="1" customWidth="1"/>
    <col min="32" max="34" width="12.5" style="1" customWidth="1"/>
    <col min="35" max="35" width="2.5" style="1" customWidth="1"/>
    <col min="36" max="37" width="6.25" style="1" customWidth="1"/>
    <col min="38" max="56" width="6.25" style="1" hidden="1" customWidth="1"/>
    <col min="57" max="58" width="6.25" style="1" customWidth="1"/>
    <col min="59" max="16384" width="9" style="1"/>
  </cols>
  <sheetData>
    <row r="1" spans="1:35" ht="14.25" customHeight="1" x14ac:dyDescent="0.15"/>
    <row r="2" spans="1:35" ht="14.25" customHeight="1" thickBot="1" x14ac:dyDescent="0.2"/>
    <row r="3" spans="1:35" ht="14.25" customHeight="1" x14ac:dyDescent="0.15">
      <c r="A3" s="128" t="s">
        <v>0</v>
      </c>
      <c r="B3" s="129"/>
      <c r="C3" s="129"/>
      <c r="D3" s="130"/>
      <c r="E3" s="131"/>
      <c r="F3" s="130" t="s">
        <v>1</v>
      </c>
      <c r="G3" s="130"/>
      <c r="H3" s="130"/>
      <c r="I3" s="130"/>
      <c r="J3" s="130"/>
      <c r="K3" s="130"/>
      <c r="L3" s="130"/>
      <c r="M3" s="129" t="s">
        <v>2</v>
      </c>
      <c r="N3" s="129"/>
      <c r="O3" s="129"/>
      <c r="P3" s="130"/>
      <c r="Q3" s="132"/>
      <c r="R3" s="2"/>
      <c r="S3" s="128" t="s">
        <v>3</v>
      </c>
      <c r="T3" s="129"/>
      <c r="U3" s="130"/>
      <c r="V3" s="130"/>
      <c r="W3" s="130"/>
      <c r="X3" s="131"/>
      <c r="Y3" s="132"/>
      <c r="AA3" s="3" t="s">
        <v>4</v>
      </c>
      <c r="AB3" s="4" t="s">
        <v>5</v>
      </c>
      <c r="AC3" s="5" t="s">
        <v>6</v>
      </c>
      <c r="AD3" s="6" t="s">
        <v>7</v>
      </c>
      <c r="AE3" s="7" t="s">
        <v>4</v>
      </c>
      <c r="AF3" s="4" t="s">
        <v>5</v>
      </c>
      <c r="AG3" s="5" t="s">
        <v>6</v>
      </c>
      <c r="AH3" s="6" t="s">
        <v>7</v>
      </c>
    </row>
    <row r="4" spans="1:35" ht="14.25" customHeight="1" x14ac:dyDescent="0.15">
      <c r="A4" s="108" t="s">
        <v>8</v>
      </c>
      <c r="B4" s="109"/>
      <c r="C4" s="109"/>
      <c r="D4" s="109"/>
      <c r="E4" s="109"/>
      <c r="F4" s="117" t="s">
        <v>9</v>
      </c>
      <c r="G4" s="118"/>
      <c r="H4" s="118"/>
      <c r="I4" s="118"/>
      <c r="J4" s="119">
        <v>0</v>
      </c>
      <c r="K4" s="119"/>
      <c r="L4" s="120"/>
      <c r="M4" s="121">
        <v>455</v>
      </c>
      <c r="N4" s="121"/>
      <c r="O4" s="121"/>
      <c r="P4" s="121"/>
      <c r="Q4" s="122"/>
      <c r="R4" s="2"/>
      <c r="S4" s="167"/>
      <c r="T4" s="168"/>
      <c r="U4" s="169"/>
      <c r="V4" s="169"/>
      <c r="W4" s="169"/>
      <c r="X4" s="170"/>
      <c r="Y4" s="171"/>
      <c r="AA4" s="8">
        <v>0</v>
      </c>
      <c r="AB4" s="9">
        <f>IF(AA4="","",ROUNDDOWN(1.1*($M$4+IF(AA4&gt;$J$4,(AA4-$J$4)*$R$5,0)+IF(AA4&gt;$J$5,(AA4-$J$5)*$R$6,0)+IF(AA4&gt;$J$6,(AA4-$J$6)*$R$7,0)+IF(AA4&gt;$J$7,(AA4-$J$7)*$R$8,0)+IF(AA4&gt;$J$8,(AA4-$J$8)*$R$9,0)+IF(AA4&gt;$J$9,(AA4-$J$9)*$R$10,0)),0))</f>
        <v>500</v>
      </c>
      <c r="AC4" s="10">
        <f>IF(AA4="","",ROUNDDOWN(1.1*($M$30+IF(AA4&gt;$J$30,(AA4-$J$30)*$R$31,0)+IF(AA4&gt;$J$31,(AA4-$J$31)*$R$32,0)+IF(AA4&gt;$J$32,(AA4-$J$32)*$R$33,0)+IF(AA4&gt;$J$33,(AA4-$J$33)*$R$34,0)+IF(AA4&gt;$J$34,(AA4-$J$34)*$R$35,0)+IF(AA4&gt;$J$35,(AA4-$J$35)*$R$36,0)+IF(AA4&gt;$J$36,(AA4-$J$36)*$R$37,0)+IF(AA4&gt;$J$37,(AA4-$J$37)*$R$38,0)+IF(AA4&gt;$J$38,(AA4-$J$38)*$R$39,0)),0))</f>
        <v>357</v>
      </c>
      <c r="AD4" s="11">
        <f>AB4+AC4</f>
        <v>857</v>
      </c>
      <c r="AE4" s="8">
        <v>51</v>
      </c>
      <c r="AF4" s="9">
        <f t="shared" ref="AF4:AF54" si="0">IF(AE4="","",ROUNDDOWN(1.1*($M$4+IF(AE4&gt;$J$4,(AE4-$J$4)*$R$5,0)+IF(AE4&gt;$J$5,(AE4-$J$5)*$R$6,0)+IF(AE4&gt;$J$6,(AE4-$J$6)*$R$7,0)+IF(AE4&gt;$J$7,(AE4-$J$7)*$R$8,0)+IF(AE4&gt;$J$8,(AE4-$J$8)*$R$9,0)+IF(AE4&gt;$J$9,(AE4-$J$9)*$R$10,0)),0))</f>
        <v>10045</v>
      </c>
      <c r="AG4" s="10">
        <f t="shared" ref="AG4:AG54" si="1">IF(AE4="","",ROUNDDOWN(1.1*($M$30+IF(AE4&gt;$J$30,(AE4-$J$30)*$R$31,0)+IF(AE4&gt;$J$31,(AE4-$J$31)*$R$32,0)+IF(AE4&gt;$J$32,(AE4-$J$32)*$R$33,0)+IF(AE4&gt;$J$33,(AE4-$J$33)*$R$34,0)+IF(AE4&gt;$J$34,(AE4-$J$34)*$R$35,0)+IF(AE4&gt;$J$35,(AE4-$J$35)*$R$36,0)+IF(AE4&gt;$J$36,(AE4-$J$36)*$R$37,0)+IF(AE4&gt;$J$37,(AE4-$J$37)*$R$38,0)+IF(AE4&gt;$J$38,(AE4-$J$38)*$R$39,0)),0))</f>
        <v>8895</v>
      </c>
      <c r="AH4" s="11">
        <f>AF4+AG4</f>
        <v>18940</v>
      </c>
    </row>
    <row r="5" spans="1:35" ht="14.25" customHeight="1" x14ac:dyDescent="0.15">
      <c r="A5" s="111"/>
      <c r="B5" s="112"/>
      <c r="C5" s="112"/>
      <c r="D5" s="112"/>
      <c r="E5" s="112"/>
      <c r="F5" s="98">
        <v>1</v>
      </c>
      <c r="G5" s="99"/>
      <c r="H5" s="99"/>
      <c r="I5" s="12" t="s">
        <v>10</v>
      </c>
      <c r="J5" s="99">
        <v>8</v>
      </c>
      <c r="K5" s="99"/>
      <c r="L5" s="100"/>
      <c r="M5" s="66">
        <v>39</v>
      </c>
      <c r="N5" s="67"/>
      <c r="O5" s="67"/>
      <c r="P5" s="67"/>
      <c r="Q5" s="69"/>
      <c r="R5" s="13">
        <v>39</v>
      </c>
      <c r="S5" s="167"/>
      <c r="T5" s="168"/>
      <c r="U5" s="169"/>
      <c r="V5" s="169"/>
      <c r="W5" s="169"/>
      <c r="X5" s="170"/>
      <c r="Y5" s="171"/>
      <c r="AA5" s="8">
        <v>1</v>
      </c>
      <c r="AB5" s="9">
        <f t="shared" ref="AB5:AB54" si="2">IF(AA5="","",ROUNDDOWN(1.1*($M$4+IF(AA5&gt;$J$4,(AA5-$J$4)*$R$5,0)+IF(AA5&gt;$J$5,(AA5-$J$5)*$R$6,0)+IF(AA5&gt;$J$6,(AA5-$J$6)*$R$7,0)+IF(AA5&gt;$J$7,(AA5-$J$7)*$R$8,0)+IF(AA5&gt;$J$8,(AA5-$J$8)*$R$9,0)+IF(AA5&gt;$J$9,(AA5-$J$9)*$R$10,0)),0))</f>
        <v>543</v>
      </c>
      <c r="AC5" s="10">
        <f t="shared" ref="AC5:AC54" si="3">IF(AA5="","",ROUNDDOWN(1.1*($M$30+IF(AA5&gt;$J$30,(AA5-$J$30)*$R$31,0)+IF(AA5&gt;$J$31,(AA5-$J$31)*$R$32,0)+IF(AA5&gt;$J$32,(AA5-$J$32)*$R$33,0)+IF(AA5&gt;$J$33,(AA5-$J$33)*$R$34,0)+IF(AA5&gt;$J$34,(AA5-$J$34)*$R$35,0)+IF(AA5&gt;$J$35,(AA5-$J$35)*$R$36,0)+IF(AA5&gt;$J$36,(AA5-$J$36)*$R$37,0)+IF(AA5&gt;$J$37,(AA5-$J$37)*$R$38,0)+IF(AA5&gt;$J$38,(AA5-$J$38)*$R$39,0)),0))</f>
        <v>449</v>
      </c>
      <c r="AD5" s="11">
        <f t="shared" ref="AD5:AD54" si="4">AB5+AC5</f>
        <v>992</v>
      </c>
      <c r="AE5" s="8">
        <v>52</v>
      </c>
      <c r="AF5" s="9">
        <f t="shared" si="0"/>
        <v>10347</v>
      </c>
      <c r="AG5" s="10">
        <f t="shared" si="1"/>
        <v>9150</v>
      </c>
      <c r="AH5" s="11">
        <f t="shared" ref="AH5:AH54" si="5">AF5+AG5</f>
        <v>19497</v>
      </c>
    </row>
    <row r="6" spans="1:35" ht="14.25" customHeight="1" x14ac:dyDescent="0.15">
      <c r="A6" s="111"/>
      <c r="B6" s="112"/>
      <c r="C6" s="112"/>
      <c r="D6" s="112"/>
      <c r="E6" s="112"/>
      <c r="F6" s="98">
        <v>9</v>
      </c>
      <c r="G6" s="99"/>
      <c r="H6" s="99"/>
      <c r="I6" s="12" t="s">
        <v>10</v>
      </c>
      <c r="J6" s="99">
        <v>20</v>
      </c>
      <c r="K6" s="99"/>
      <c r="L6" s="100"/>
      <c r="M6" s="66">
        <v>145</v>
      </c>
      <c r="N6" s="67"/>
      <c r="O6" s="67"/>
      <c r="P6" s="67"/>
      <c r="Q6" s="69"/>
      <c r="R6" s="14">
        <f>M6-M5</f>
        <v>106</v>
      </c>
      <c r="S6" s="162" t="s">
        <v>11</v>
      </c>
      <c r="T6" s="163"/>
      <c r="U6" s="164"/>
      <c r="V6" s="164" t="s">
        <v>2</v>
      </c>
      <c r="W6" s="164"/>
      <c r="X6" s="165"/>
      <c r="Y6" s="166"/>
      <c r="AA6" s="8">
        <v>2</v>
      </c>
      <c r="AB6" s="9">
        <f t="shared" si="2"/>
        <v>586</v>
      </c>
      <c r="AC6" s="10">
        <f t="shared" si="3"/>
        <v>542</v>
      </c>
      <c r="AD6" s="11">
        <f t="shared" si="4"/>
        <v>1128</v>
      </c>
      <c r="AE6" s="8">
        <v>53</v>
      </c>
      <c r="AF6" s="9">
        <f t="shared" si="0"/>
        <v>10650</v>
      </c>
      <c r="AG6" s="10">
        <f t="shared" si="1"/>
        <v>9406</v>
      </c>
      <c r="AH6" s="11">
        <f t="shared" si="5"/>
        <v>20056</v>
      </c>
    </row>
    <row r="7" spans="1:35" ht="14.25" customHeight="1" x14ac:dyDescent="0.15">
      <c r="A7" s="111"/>
      <c r="B7" s="112"/>
      <c r="C7" s="112"/>
      <c r="D7" s="112"/>
      <c r="E7" s="112"/>
      <c r="F7" s="98">
        <v>21</v>
      </c>
      <c r="G7" s="99"/>
      <c r="H7" s="99"/>
      <c r="I7" s="12" t="s">
        <v>10</v>
      </c>
      <c r="J7" s="99">
        <v>30</v>
      </c>
      <c r="K7" s="99"/>
      <c r="L7" s="100"/>
      <c r="M7" s="66">
        <v>185</v>
      </c>
      <c r="N7" s="67"/>
      <c r="O7" s="67"/>
      <c r="P7" s="67"/>
      <c r="Q7" s="69"/>
      <c r="R7" s="14">
        <f>M7-M6</f>
        <v>40</v>
      </c>
      <c r="S7" s="162"/>
      <c r="T7" s="163"/>
      <c r="U7" s="164"/>
      <c r="V7" s="164"/>
      <c r="W7" s="164"/>
      <c r="X7" s="165"/>
      <c r="Y7" s="166"/>
      <c r="AA7" s="8">
        <v>3</v>
      </c>
      <c r="AB7" s="9">
        <f t="shared" si="2"/>
        <v>629</v>
      </c>
      <c r="AC7" s="10">
        <f t="shared" si="3"/>
        <v>634</v>
      </c>
      <c r="AD7" s="11">
        <f t="shared" si="4"/>
        <v>1263</v>
      </c>
      <c r="AE7" s="8">
        <v>54</v>
      </c>
      <c r="AF7" s="9">
        <f t="shared" si="0"/>
        <v>10952</v>
      </c>
      <c r="AG7" s="10">
        <f t="shared" si="1"/>
        <v>9661</v>
      </c>
      <c r="AH7" s="11">
        <f t="shared" si="5"/>
        <v>20613</v>
      </c>
    </row>
    <row r="8" spans="1:35" ht="14.25" customHeight="1" x14ac:dyDescent="0.15">
      <c r="A8" s="111"/>
      <c r="B8" s="112"/>
      <c r="C8" s="112"/>
      <c r="D8" s="112"/>
      <c r="E8" s="112"/>
      <c r="F8" s="98">
        <v>31</v>
      </c>
      <c r="G8" s="99"/>
      <c r="H8" s="99"/>
      <c r="I8" s="12" t="s">
        <v>10</v>
      </c>
      <c r="J8" s="99">
        <v>50</v>
      </c>
      <c r="K8" s="99"/>
      <c r="L8" s="100"/>
      <c r="M8" s="66">
        <v>225</v>
      </c>
      <c r="N8" s="67"/>
      <c r="O8" s="67"/>
      <c r="P8" s="67"/>
      <c r="Q8" s="69"/>
      <c r="R8" s="14">
        <f>M8-M7</f>
        <v>40</v>
      </c>
      <c r="S8" s="141">
        <v>13</v>
      </c>
      <c r="T8" s="142"/>
      <c r="U8" s="143"/>
      <c r="V8" s="147">
        <v>80</v>
      </c>
      <c r="W8" s="147"/>
      <c r="X8" s="148"/>
      <c r="Y8" s="149"/>
      <c r="AA8" s="8">
        <v>4</v>
      </c>
      <c r="AB8" s="9">
        <f t="shared" si="2"/>
        <v>672</v>
      </c>
      <c r="AC8" s="10">
        <f t="shared" si="3"/>
        <v>727</v>
      </c>
      <c r="AD8" s="11">
        <f t="shared" si="4"/>
        <v>1399</v>
      </c>
      <c r="AE8" s="8">
        <v>55</v>
      </c>
      <c r="AF8" s="9">
        <f t="shared" si="0"/>
        <v>11255</v>
      </c>
      <c r="AG8" s="10">
        <f t="shared" si="1"/>
        <v>9916</v>
      </c>
      <c r="AH8" s="11">
        <f t="shared" si="5"/>
        <v>21171</v>
      </c>
      <c r="AI8" s="15"/>
    </row>
    <row r="9" spans="1:35" ht="14.25" customHeight="1" x14ac:dyDescent="0.15">
      <c r="A9" s="111"/>
      <c r="B9" s="112"/>
      <c r="C9" s="112"/>
      <c r="D9" s="112"/>
      <c r="E9" s="112"/>
      <c r="F9" s="98">
        <v>51</v>
      </c>
      <c r="G9" s="99"/>
      <c r="H9" s="99"/>
      <c r="I9" s="12" t="s">
        <v>10</v>
      </c>
      <c r="J9" s="99">
        <v>100</v>
      </c>
      <c r="K9" s="99"/>
      <c r="L9" s="100"/>
      <c r="M9" s="66">
        <v>275</v>
      </c>
      <c r="N9" s="67"/>
      <c r="O9" s="67"/>
      <c r="P9" s="67"/>
      <c r="Q9" s="69"/>
      <c r="R9" s="14">
        <f>M9-M8</f>
        <v>50</v>
      </c>
      <c r="S9" s="141"/>
      <c r="T9" s="142"/>
      <c r="U9" s="143"/>
      <c r="V9" s="147"/>
      <c r="W9" s="147"/>
      <c r="X9" s="148"/>
      <c r="Y9" s="149"/>
      <c r="AA9" s="8">
        <v>5</v>
      </c>
      <c r="AB9" s="9">
        <f t="shared" si="2"/>
        <v>715</v>
      </c>
      <c r="AC9" s="10">
        <f t="shared" si="3"/>
        <v>819</v>
      </c>
      <c r="AD9" s="11">
        <f t="shared" si="4"/>
        <v>1534</v>
      </c>
      <c r="AE9" s="8">
        <v>56</v>
      </c>
      <c r="AF9" s="9">
        <f t="shared" si="0"/>
        <v>11557</v>
      </c>
      <c r="AG9" s="10">
        <f t="shared" si="1"/>
        <v>10171</v>
      </c>
      <c r="AH9" s="11">
        <f t="shared" si="5"/>
        <v>21728</v>
      </c>
    </row>
    <row r="10" spans="1:35" ht="14.25" customHeight="1" x14ac:dyDescent="0.15">
      <c r="A10" s="114"/>
      <c r="B10" s="115"/>
      <c r="C10" s="115"/>
      <c r="D10" s="115"/>
      <c r="E10" s="115"/>
      <c r="F10" s="86">
        <v>101</v>
      </c>
      <c r="G10" s="87"/>
      <c r="H10" s="87"/>
      <c r="I10" s="106" t="s">
        <v>12</v>
      </c>
      <c r="J10" s="106"/>
      <c r="K10" s="106"/>
      <c r="L10" s="107"/>
      <c r="M10" s="66">
        <v>310</v>
      </c>
      <c r="N10" s="67"/>
      <c r="O10" s="67"/>
      <c r="P10" s="67"/>
      <c r="Q10" s="69"/>
      <c r="R10" s="14">
        <f>M10-M9</f>
        <v>35</v>
      </c>
      <c r="S10" s="141">
        <v>20</v>
      </c>
      <c r="T10" s="142"/>
      <c r="U10" s="143"/>
      <c r="V10" s="147">
        <v>140</v>
      </c>
      <c r="W10" s="147"/>
      <c r="X10" s="148"/>
      <c r="Y10" s="149"/>
      <c r="AA10" s="8">
        <v>6</v>
      </c>
      <c r="AB10" s="9">
        <f t="shared" si="2"/>
        <v>757</v>
      </c>
      <c r="AC10" s="10">
        <f t="shared" si="3"/>
        <v>911</v>
      </c>
      <c r="AD10" s="11">
        <f t="shared" si="4"/>
        <v>1668</v>
      </c>
      <c r="AE10" s="8">
        <v>57</v>
      </c>
      <c r="AF10" s="9">
        <f t="shared" si="0"/>
        <v>11860</v>
      </c>
      <c r="AG10" s="10">
        <f t="shared" si="1"/>
        <v>10426</v>
      </c>
      <c r="AH10" s="11">
        <f t="shared" si="5"/>
        <v>22286</v>
      </c>
    </row>
    <row r="11" spans="1:35" ht="14.25" customHeight="1" x14ac:dyDescent="0.15">
      <c r="A11" s="160" t="s">
        <v>13</v>
      </c>
      <c r="B11" s="161"/>
      <c r="C11" s="161"/>
      <c r="D11" s="109"/>
      <c r="E11" s="109"/>
      <c r="F11" s="117" t="s">
        <v>9</v>
      </c>
      <c r="G11" s="118"/>
      <c r="H11" s="118"/>
      <c r="I11" s="118"/>
      <c r="J11" s="119">
        <v>20</v>
      </c>
      <c r="K11" s="119"/>
      <c r="L11" s="120"/>
      <c r="M11" s="159">
        <v>3800</v>
      </c>
      <c r="N11" s="121"/>
      <c r="O11" s="121"/>
      <c r="P11" s="121"/>
      <c r="Q11" s="122"/>
      <c r="S11" s="141"/>
      <c r="T11" s="142"/>
      <c r="U11" s="143"/>
      <c r="V11" s="147"/>
      <c r="W11" s="147"/>
      <c r="X11" s="148"/>
      <c r="Y11" s="149"/>
      <c r="AA11" s="8">
        <v>7</v>
      </c>
      <c r="AB11" s="9">
        <f t="shared" si="2"/>
        <v>800</v>
      </c>
      <c r="AC11" s="10">
        <f t="shared" si="3"/>
        <v>1004</v>
      </c>
      <c r="AD11" s="11">
        <f t="shared" si="4"/>
        <v>1804</v>
      </c>
      <c r="AE11" s="8">
        <v>58</v>
      </c>
      <c r="AF11" s="9">
        <f t="shared" si="0"/>
        <v>12162</v>
      </c>
      <c r="AG11" s="10">
        <f t="shared" si="1"/>
        <v>10682</v>
      </c>
      <c r="AH11" s="11">
        <f t="shared" si="5"/>
        <v>22844</v>
      </c>
    </row>
    <row r="12" spans="1:35" ht="14.25" customHeight="1" x14ac:dyDescent="0.15">
      <c r="A12" s="111"/>
      <c r="B12" s="112"/>
      <c r="C12" s="112"/>
      <c r="D12" s="112"/>
      <c r="E12" s="112"/>
      <c r="F12" s="98">
        <v>21</v>
      </c>
      <c r="G12" s="99"/>
      <c r="H12" s="99"/>
      <c r="I12" s="12" t="s">
        <v>10</v>
      </c>
      <c r="J12" s="99">
        <v>100</v>
      </c>
      <c r="K12" s="99"/>
      <c r="L12" s="100"/>
      <c r="M12" s="66">
        <v>270</v>
      </c>
      <c r="N12" s="67"/>
      <c r="O12" s="67"/>
      <c r="P12" s="67"/>
      <c r="Q12" s="69"/>
      <c r="S12" s="141">
        <v>25</v>
      </c>
      <c r="T12" s="142"/>
      <c r="U12" s="143"/>
      <c r="V12" s="147">
        <v>200</v>
      </c>
      <c r="W12" s="147"/>
      <c r="X12" s="148"/>
      <c r="Y12" s="149"/>
      <c r="AA12" s="8">
        <v>8</v>
      </c>
      <c r="AB12" s="9">
        <f t="shared" si="2"/>
        <v>843</v>
      </c>
      <c r="AC12" s="10">
        <f t="shared" si="3"/>
        <v>1096</v>
      </c>
      <c r="AD12" s="11">
        <f t="shared" si="4"/>
        <v>1939</v>
      </c>
      <c r="AE12" s="8">
        <v>59</v>
      </c>
      <c r="AF12" s="9">
        <f t="shared" si="0"/>
        <v>12465</v>
      </c>
      <c r="AG12" s="10">
        <f t="shared" si="1"/>
        <v>10937</v>
      </c>
      <c r="AH12" s="11">
        <f t="shared" si="5"/>
        <v>23402</v>
      </c>
    </row>
    <row r="13" spans="1:35" ht="14.25" customHeight="1" x14ac:dyDescent="0.15">
      <c r="A13" s="111"/>
      <c r="B13" s="112"/>
      <c r="C13" s="112"/>
      <c r="D13" s="112"/>
      <c r="E13" s="112"/>
      <c r="F13" s="98">
        <v>101</v>
      </c>
      <c r="G13" s="99"/>
      <c r="H13" s="99"/>
      <c r="I13" s="12" t="s">
        <v>10</v>
      </c>
      <c r="J13" s="99">
        <v>500</v>
      </c>
      <c r="K13" s="99"/>
      <c r="L13" s="100"/>
      <c r="M13" s="66">
        <v>310</v>
      </c>
      <c r="N13" s="67"/>
      <c r="O13" s="67"/>
      <c r="P13" s="67"/>
      <c r="Q13" s="69"/>
      <c r="S13" s="141"/>
      <c r="T13" s="142"/>
      <c r="U13" s="143"/>
      <c r="V13" s="147"/>
      <c r="W13" s="147"/>
      <c r="X13" s="148"/>
      <c r="Y13" s="149"/>
      <c r="AA13" s="8">
        <v>9</v>
      </c>
      <c r="AB13" s="9">
        <f t="shared" si="2"/>
        <v>1003</v>
      </c>
      <c r="AC13" s="10">
        <f t="shared" si="3"/>
        <v>1189</v>
      </c>
      <c r="AD13" s="11">
        <f t="shared" si="4"/>
        <v>2192</v>
      </c>
      <c r="AE13" s="8">
        <v>60</v>
      </c>
      <c r="AF13" s="9">
        <f t="shared" si="0"/>
        <v>12767</v>
      </c>
      <c r="AG13" s="10">
        <f t="shared" si="1"/>
        <v>11192</v>
      </c>
      <c r="AH13" s="11">
        <f t="shared" si="5"/>
        <v>23959</v>
      </c>
    </row>
    <row r="14" spans="1:35" ht="14.25" customHeight="1" x14ac:dyDescent="0.15">
      <c r="A14" s="114"/>
      <c r="B14" s="115"/>
      <c r="C14" s="115"/>
      <c r="D14" s="115"/>
      <c r="E14" s="115"/>
      <c r="F14" s="86">
        <v>501</v>
      </c>
      <c r="G14" s="87"/>
      <c r="H14" s="87"/>
      <c r="I14" s="106" t="s">
        <v>12</v>
      </c>
      <c r="J14" s="106"/>
      <c r="K14" s="106"/>
      <c r="L14" s="107"/>
      <c r="M14" s="66">
        <v>350</v>
      </c>
      <c r="N14" s="67"/>
      <c r="O14" s="67"/>
      <c r="P14" s="67"/>
      <c r="Q14" s="69"/>
      <c r="S14" s="141">
        <v>40</v>
      </c>
      <c r="T14" s="142"/>
      <c r="U14" s="143"/>
      <c r="V14" s="147">
        <v>600</v>
      </c>
      <c r="W14" s="147"/>
      <c r="X14" s="148"/>
      <c r="Y14" s="149"/>
      <c r="AA14" s="8">
        <v>10</v>
      </c>
      <c r="AB14" s="9">
        <f t="shared" si="2"/>
        <v>1162</v>
      </c>
      <c r="AC14" s="10">
        <f t="shared" si="3"/>
        <v>1281</v>
      </c>
      <c r="AD14" s="11">
        <f t="shared" si="4"/>
        <v>2443</v>
      </c>
      <c r="AE14" s="8">
        <v>61</v>
      </c>
      <c r="AF14" s="9">
        <f t="shared" si="0"/>
        <v>13070</v>
      </c>
      <c r="AG14" s="10">
        <f t="shared" si="1"/>
        <v>11447</v>
      </c>
      <c r="AH14" s="11">
        <f t="shared" si="5"/>
        <v>24517</v>
      </c>
    </row>
    <row r="15" spans="1:35" ht="14.25" customHeight="1" x14ac:dyDescent="0.15">
      <c r="A15" s="108" t="s">
        <v>14</v>
      </c>
      <c r="B15" s="109"/>
      <c r="C15" s="109"/>
      <c r="D15" s="109"/>
      <c r="E15" s="109"/>
      <c r="F15" s="117" t="s">
        <v>9</v>
      </c>
      <c r="G15" s="118"/>
      <c r="H15" s="118"/>
      <c r="I15" s="118"/>
      <c r="J15" s="119">
        <v>20</v>
      </c>
      <c r="K15" s="119"/>
      <c r="L15" s="120"/>
      <c r="M15" s="159">
        <v>3340</v>
      </c>
      <c r="N15" s="121"/>
      <c r="O15" s="121"/>
      <c r="P15" s="121"/>
      <c r="Q15" s="122"/>
      <c r="S15" s="141"/>
      <c r="T15" s="142"/>
      <c r="U15" s="143"/>
      <c r="V15" s="147"/>
      <c r="W15" s="147"/>
      <c r="X15" s="148"/>
      <c r="Y15" s="149"/>
      <c r="AA15" s="8">
        <v>11</v>
      </c>
      <c r="AB15" s="9">
        <f t="shared" si="2"/>
        <v>1322</v>
      </c>
      <c r="AC15" s="10">
        <f t="shared" si="3"/>
        <v>1428</v>
      </c>
      <c r="AD15" s="11">
        <f t="shared" si="4"/>
        <v>2750</v>
      </c>
      <c r="AE15" s="8">
        <v>62</v>
      </c>
      <c r="AF15" s="9">
        <f t="shared" si="0"/>
        <v>13372</v>
      </c>
      <c r="AG15" s="10">
        <f t="shared" si="1"/>
        <v>11702</v>
      </c>
      <c r="AH15" s="11">
        <f t="shared" si="5"/>
        <v>25074</v>
      </c>
    </row>
    <row r="16" spans="1:35" ht="14.25" customHeight="1" x14ac:dyDescent="0.15">
      <c r="A16" s="111"/>
      <c r="B16" s="112"/>
      <c r="C16" s="112"/>
      <c r="D16" s="112"/>
      <c r="E16" s="112"/>
      <c r="F16" s="98">
        <v>21</v>
      </c>
      <c r="G16" s="99"/>
      <c r="H16" s="99"/>
      <c r="I16" s="12" t="s">
        <v>10</v>
      </c>
      <c r="J16" s="99">
        <v>100</v>
      </c>
      <c r="K16" s="99"/>
      <c r="L16" s="100"/>
      <c r="M16" s="66">
        <v>230</v>
      </c>
      <c r="N16" s="67"/>
      <c r="O16" s="67"/>
      <c r="P16" s="67"/>
      <c r="Q16" s="69"/>
      <c r="S16" s="141">
        <v>50</v>
      </c>
      <c r="T16" s="142"/>
      <c r="U16" s="143"/>
      <c r="V16" s="147">
        <v>2000</v>
      </c>
      <c r="W16" s="147"/>
      <c r="X16" s="148"/>
      <c r="Y16" s="149"/>
      <c r="AA16" s="8">
        <v>12</v>
      </c>
      <c r="AB16" s="9">
        <f t="shared" si="2"/>
        <v>1481</v>
      </c>
      <c r="AC16" s="10">
        <f t="shared" si="3"/>
        <v>1576</v>
      </c>
      <c r="AD16" s="11">
        <f t="shared" si="4"/>
        <v>3057</v>
      </c>
      <c r="AE16" s="8">
        <v>63</v>
      </c>
      <c r="AF16" s="9">
        <f t="shared" si="0"/>
        <v>13675</v>
      </c>
      <c r="AG16" s="10">
        <f t="shared" si="1"/>
        <v>11958</v>
      </c>
      <c r="AH16" s="11">
        <f t="shared" si="5"/>
        <v>25633</v>
      </c>
    </row>
    <row r="17" spans="1:51" ht="14.25" customHeight="1" x14ac:dyDescent="0.15">
      <c r="A17" s="111"/>
      <c r="B17" s="112"/>
      <c r="C17" s="112"/>
      <c r="D17" s="112"/>
      <c r="E17" s="112"/>
      <c r="F17" s="98">
        <v>101</v>
      </c>
      <c r="G17" s="99"/>
      <c r="H17" s="99"/>
      <c r="I17" s="12" t="s">
        <v>10</v>
      </c>
      <c r="J17" s="99">
        <v>500</v>
      </c>
      <c r="K17" s="99"/>
      <c r="L17" s="100"/>
      <c r="M17" s="66">
        <v>270</v>
      </c>
      <c r="N17" s="67"/>
      <c r="O17" s="67"/>
      <c r="P17" s="67"/>
      <c r="Q17" s="69"/>
      <c r="S17" s="141"/>
      <c r="T17" s="142"/>
      <c r="U17" s="143"/>
      <c r="V17" s="147"/>
      <c r="W17" s="147"/>
      <c r="X17" s="148"/>
      <c r="Y17" s="149"/>
      <c r="AA17" s="8">
        <v>13</v>
      </c>
      <c r="AB17" s="9">
        <f t="shared" si="2"/>
        <v>1641</v>
      </c>
      <c r="AC17" s="10">
        <f t="shared" si="3"/>
        <v>1723</v>
      </c>
      <c r="AD17" s="11">
        <f t="shared" si="4"/>
        <v>3364</v>
      </c>
      <c r="AE17" s="8">
        <v>64</v>
      </c>
      <c r="AF17" s="9">
        <f t="shared" si="0"/>
        <v>13977</v>
      </c>
      <c r="AG17" s="10">
        <f t="shared" si="1"/>
        <v>12213</v>
      </c>
      <c r="AH17" s="11">
        <f t="shared" si="5"/>
        <v>26190</v>
      </c>
    </row>
    <row r="18" spans="1:51" ht="14.25" customHeight="1" x14ac:dyDescent="0.15">
      <c r="A18" s="114"/>
      <c r="B18" s="115"/>
      <c r="C18" s="115"/>
      <c r="D18" s="115"/>
      <c r="E18" s="115"/>
      <c r="F18" s="86">
        <v>501</v>
      </c>
      <c r="G18" s="87"/>
      <c r="H18" s="87"/>
      <c r="I18" s="106" t="s">
        <v>12</v>
      </c>
      <c r="J18" s="106"/>
      <c r="K18" s="106"/>
      <c r="L18" s="107"/>
      <c r="M18" s="66">
        <v>310</v>
      </c>
      <c r="N18" s="67"/>
      <c r="O18" s="67"/>
      <c r="P18" s="67"/>
      <c r="Q18" s="69"/>
      <c r="S18" s="141">
        <v>75</v>
      </c>
      <c r="T18" s="142"/>
      <c r="U18" s="143"/>
      <c r="V18" s="147">
        <v>2400</v>
      </c>
      <c r="W18" s="147"/>
      <c r="X18" s="148"/>
      <c r="Y18" s="149"/>
      <c r="AA18" s="8">
        <v>14</v>
      </c>
      <c r="AB18" s="9">
        <f t="shared" si="2"/>
        <v>1800</v>
      </c>
      <c r="AC18" s="10">
        <f t="shared" si="3"/>
        <v>1871</v>
      </c>
      <c r="AD18" s="11">
        <f t="shared" si="4"/>
        <v>3671</v>
      </c>
      <c r="AE18" s="8">
        <v>65</v>
      </c>
      <c r="AF18" s="9">
        <f t="shared" si="0"/>
        <v>14280</v>
      </c>
      <c r="AG18" s="10">
        <f t="shared" si="1"/>
        <v>12468</v>
      </c>
      <c r="AH18" s="11">
        <f t="shared" si="5"/>
        <v>26748</v>
      </c>
    </row>
    <row r="19" spans="1:51" ht="14.25" customHeight="1" x14ac:dyDescent="0.15">
      <c r="A19" s="160" t="s">
        <v>15</v>
      </c>
      <c r="B19" s="161"/>
      <c r="C19" s="161"/>
      <c r="D19" s="109"/>
      <c r="E19" s="109"/>
      <c r="F19" s="117" t="s">
        <v>9</v>
      </c>
      <c r="G19" s="118"/>
      <c r="H19" s="118"/>
      <c r="I19" s="118"/>
      <c r="J19" s="119">
        <v>150</v>
      </c>
      <c r="K19" s="119"/>
      <c r="L19" s="120"/>
      <c r="M19" s="159">
        <v>12100</v>
      </c>
      <c r="N19" s="121"/>
      <c r="O19" s="121"/>
      <c r="P19" s="121"/>
      <c r="Q19" s="122"/>
      <c r="S19" s="141"/>
      <c r="T19" s="142"/>
      <c r="U19" s="143"/>
      <c r="V19" s="147"/>
      <c r="W19" s="147"/>
      <c r="X19" s="148"/>
      <c r="Y19" s="149"/>
      <c r="AA19" s="8">
        <v>15</v>
      </c>
      <c r="AB19" s="9">
        <f t="shared" si="2"/>
        <v>1960</v>
      </c>
      <c r="AC19" s="10">
        <f t="shared" si="3"/>
        <v>2018</v>
      </c>
      <c r="AD19" s="11">
        <f t="shared" si="4"/>
        <v>3978</v>
      </c>
      <c r="AE19" s="8">
        <v>66</v>
      </c>
      <c r="AF19" s="9">
        <f t="shared" si="0"/>
        <v>14582</v>
      </c>
      <c r="AG19" s="10">
        <f t="shared" si="1"/>
        <v>12723</v>
      </c>
      <c r="AH19" s="11">
        <f t="shared" si="5"/>
        <v>27305</v>
      </c>
    </row>
    <row r="20" spans="1:51" ht="14.25" customHeight="1" thickBot="1" x14ac:dyDescent="0.2">
      <c r="A20" s="114"/>
      <c r="B20" s="115"/>
      <c r="C20" s="115"/>
      <c r="D20" s="115"/>
      <c r="E20" s="115"/>
      <c r="F20" s="86">
        <v>151</v>
      </c>
      <c r="G20" s="87"/>
      <c r="H20" s="87"/>
      <c r="I20" s="106" t="s">
        <v>12</v>
      </c>
      <c r="J20" s="106"/>
      <c r="K20" s="106"/>
      <c r="L20" s="107"/>
      <c r="M20" s="66">
        <v>115</v>
      </c>
      <c r="N20" s="67"/>
      <c r="O20" s="67"/>
      <c r="P20" s="67"/>
      <c r="Q20" s="69"/>
      <c r="S20" s="141">
        <v>100</v>
      </c>
      <c r="T20" s="142"/>
      <c r="U20" s="143"/>
      <c r="V20" s="147">
        <v>4000</v>
      </c>
      <c r="W20" s="147"/>
      <c r="X20" s="148"/>
      <c r="Y20" s="149"/>
      <c r="AA20" s="8">
        <v>16</v>
      </c>
      <c r="AB20" s="9">
        <f t="shared" si="2"/>
        <v>2119</v>
      </c>
      <c r="AC20" s="10">
        <f t="shared" si="3"/>
        <v>2165</v>
      </c>
      <c r="AD20" s="11">
        <f t="shared" si="4"/>
        <v>4284</v>
      </c>
      <c r="AE20" s="8">
        <v>67</v>
      </c>
      <c r="AF20" s="9">
        <f t="shared" si="0"/>
        <v>14885</v>
      </c>
      <c r="AG20" s="10">
        <f t="shared" si="1"/>
        <v>12978</v>
      </c>
      <c r="AH20" s="11">
        <f t="shared" si="5"/>
        <v>27863</v>
      </c>
    </row>
    <row r="21" spans="1:51" ht="14.25" customHeight="1" x14ac:dyDescent="0.15">
      <c r="A21" s="108" t="s">
        <v>17</v>
      </c>
      <c r="B21" s="109"/>
      <c r="C21" s="109"/>
      <c r="D21" s="109"/>
      <c r="E21" s="109"/>
      <c r="F21" s="117" t="s">
        <v>9</v>
      </c>
      <c r="G21" s="118"/>
      <c r="H21" s="118"/>
      <c r="I21" s="118"/>
      <c r="J21" s="119">
        <v>20</v>
      </c>
      <c r="K21" s="119"/>
      <c r="L21" s="120"/>
      <c r="M21" s="159">
        <v>4900</v>
      </c>
      <c r="N21" s="121"/>
      <c r="O21" s="121"/>
      <c r="P21" s="121"/>
      <c r="Q21" s="122"/>
      <c r="S21" s="141"/>
      <c r="T21" s="142"/>
      <c r="U21" s="143"/>
      <c r="V21" s="147"/>
      <c r="W21" s="147"/>
      <c r="X21" s="148"/>
      <c r="Y21" s="149"/>
      <c r="AA21" s="8">
        <v>17</v>
      </c>
      <c r="AB21" s="9">
        <f t="shared" si="2"/>
        <v>2279</v>
      </c>
      <c r="AC21" s="10">
        <f t="shared" si="3"/>
        <v>2313</v>
      </c>
      <c r="AD21" s="11">
        <f t="shared" si="4"/>
        <v>4592</v>
      </c>
      <c r="AE21" s="8">
        <v>68</v>
      </c>
      <c r="AF21" s="9">
        <f t="shared" si="0"/>
        <v>15187</v>
      </c>
      <c r="AG21" s="10">
        <f t="shared" si="1"/>
        <v>13234</v>
      </c>
      <c r="AH21" s="11">
        <f t="shared" si="5"/>
        <v>28421</v>
      </c>
      <c r="AN21" s="139" t="s">
        <v>18</v>
      </c>
      <c r="AO21" s="140"/>
      <c r="AP21" s="131" t="s">
        <v>1</v>
      </c>
      <c r="AQ21" s="140"/>
      <c r="AR21" s="140"/>
      <c r="AS21" s="140"/>
      <c r="AT21" s="140"/>
      <c r="AU21" s="140"/>
      <c r="AV21" s="129"/>
      <c r="AW21" s="129" t="s">
        <v>2</v>
      </c>
      <c r="AX21" s="129"/>
      <c r="AY21" s="132"/>
    </row>
    <row r="22" spans="1:51" ht="14.25" customHeight="1" x14ac:dyDescent="0.15">
      <c r="A22" s="111"/>
      <c r="B22" s="112"/>
      <c r="C22" s="112"/>
      <c r="D22" s="112"/>
      <c r="E22" s="112"/>
      <c r="F22" s="98">
        <v>21</v>
      </c>
      <c r="G22" s="99"/>
      <c r="H22" s="99"/>
      <c r="I22" s="12" t="s">
        <v>10</v>
      </c>
      <c r="J22" s="99">
        <v>50</v>
      </c>
      <c r="K22" s="99"/>
      <c r="L22" s="100"/>
      <c r="M22" s="66">
        <v>290</v>
      </c>
      <c r="N22" s="67"/>
      <c r="O22" s="67"/>
      <c r="P22" s="67"/>
      <c r="Q22" s="69"/>
      <c r="S22" s="141">
        <v>150</v>
      </c>
      <c r="T22" s="142"/>
      <c r="U22" s="143"/>
      <c r="V22" s="147">
        <v>10000</v>
      </c>
      <c r="W22" s="147"/>
      <c r="X22" s="148"/>
      <c r="Y22" s="149"/>
      <c r="AA22" s="8">
        <v>18</v>
      </c>
      <c r="AB22" s="9">
        <f t="shared" si="2"/>
        <v>2438</v>
      </c>
      <c r="AC22" s="10">
        <f t="shared" si="3"/>
        <v>2460</v>
      </c>
      <c r="AD22" s="11">
        <f t="shared" si="4"/>
        <v>4898</v>
      </c>
      <c r="AE22" s="8">
        <v>69</v>
      </c>
      <c r="AF22" s="9">
        <f t="shared" si="0"/>
        <v>15490</v>
      </c>
      <c r="AG22" s="10">
        <f t="shared" si="1"/>
        <v>13489</v>
      </c>
      <c r="AH22" s="11">
        <f t="shared" si="5"/>
        <v>28979</v>
      </c>
      <c r="AN22" s="153" t="s">
        <v>19</v>
      </c>
      <c r="AO22" s="154"/>
      <c r="AP22" s="117" t="s">
        <v>9</v>
      </c>
      <c r="AQ22" s="118"/>
      <c r="AR22" s="118"/>
      <c r="AS22" s="118"/>
      <c r="AT22" s="119">
        <v>0</v>
      </c>
      <c r="AU22" s="119"/>
      <c r="AV22" s="120"/>
      <c r="AW22" s="121">
        <v>314</v>
      </c>
      <c r="AX22" s="121"/>
      <c r="AY22" s="122"/>
    </row>
    <row r="23" spans="1:51" ht="14.25" customHeight="1" thickBot="1" x14ac:dyDescent="0.2">
      <c r="A23" s="111"/>
      <c r="B23" s="112"/>
      <c r="C23" s="112"/>
      <c r="D23" s="112"/>
      <c r="E23" s="112"/>
      <c r="F23" s="98">
        <v>51</v>
      </c>
      <c r="G23" s="99"/>
      <c r="H23" s="99"/>
      <c r="I23" s="12" t="s">
        <v>20</v>
      </c>
      <c r="J23" s="99">
        <v>100</v>
      </c>
      <c r="K23" s="99"/>
      <c r="L23" s="100"/>
      <c r="M23" s="66">
        <v>350</v>
      </c>
      <c r="N23" s="67"/>
      <c r="O23" s="67"/>
      <c r="P23" s="67"/>
      <c r="Q23" s="69"/>
      <c r="S23" s="144"/>
      <c r="T23" s="145"/>
      <c r="U23" s="146"/>
      <c r="V23" s="150"/>
      <c r="W23" s="150"/>
      <c r="X23" s="151"/>
      <c r="Y23" s="152"/>
      <c r="AA23" s="8">
        <v>19</v>
      </c>
      <c r="AB23" s="9">
        <f t="shared" si="2"/>
        <v>2598</v>
      </c>
      <c r="AC23" s="10">
        <f t="shared" si="3"/>
        <v>2608</v>
      </c>
      <c r="AD23" s="11">
        <f t="shared" si="4"/>
        <v>5206</v>
      </c>
      <c r="AE23" s="8">
        <v>70</v>
      </c>
      <c r="AF23" s="9">
        <f t="shared" si="0"/>
        <v>15792</v>
      </c>
      <c r="AG23" s="10">
        <f t="shared" si="1"/>
        <v>13744</v>
      </c>
      <c r="AH23" s="11">
        <f t="shared" si="5"/>
        <v>29536</v>
      </c>
      <c r="AN23" s="155"/>
      <c r="AO23" s="156"/>
      <c r="AP23" s="98">
        <v>1</v>
      </c>
      <c r="AQ23" s="99"/>
      <c r="AR23" s="99"/>
      <c r="AS23" s="12" t="s">
        <v>10</v>
      </c>
      <c r="AT23" s="99">
        <v>10</v>
      </c>
      <c r="AU23" s="99"/>
      <c r="AV23" s="100"/>
      <c r="AW23" s="66">
        <v>78</v>
      </c>
      <c r="AX23" s="67"/>
      <c r="AY23" s="69"/>
    </row>
    <row r="24" spans="1:51" ht="14.25" customHeight="1" x14ac:dyDescent="0.15">
      <c r="A24" s="114"/>
      <c r="B24" s="115"/>
      <c r="C24" s="115"/>
      <c r="D24" s="115"/>
      <c r="E24" s="115"/>
      <c r="F24" s="86">
        <v>101</v>
      </c>
      <c r="G24" s="87"/>
      <c r="H24" s="87"/>
      <c r="I24" s="106" t="s">
        <v>12</v>
      </c>
      <c r="J24" s="106"/>
      <c r="K24" s="106"/>
      <c r="L24" s="107"/>
      <c r="M24" s="66">
        <v>390</v>
      </c>
      <c r="N24" s="67"/>
      <c r="O24" s="67"/>
      <c r="P24" s="67"/>
      <c r="Q24" s="69"/>
      <c r="Y24" s="16" t="s">
        <v>21</v>
      </c>
      <c r="AA24" s="8">
        <v>20</v>
      </c>
      <c r="AB24" s="9">
        <f t="shared" si="2"/>
        <v>2757</v>
      </c>
      <c r="AC24" s="10">
        <f t="shared" si="3"/>
        <v>2755</v>
      </c>
      <c r="AD24" s="11">
        <f t="shared" si="4"/>
        <v>5512</v>
      </c>
      <c r="AE24" s="8">
        <v>71</v>
      </c>
      <c r="AF24" s="9">
        <f t="shared" si="0"/>
        <v>16095</v>
      </c>
      <c r="AG24" s="10">
        <f t="shared" si="1"/>
        <v>13999</v>
      </c>
      <c r="AH24" s="11">
        <f t="shared" si="5"/>
        <v>30094</v>
      </c>
      <c r="AN24" s="155"/>
      <c r="AO24" s="156"/>
      <c r="AP24" s="98">
        <v>11</v>
      </c>
      <c r="AQ24" s="99"/>
      <c r="AR24" s="99"/>
      <c r="AS24" s="12" t="s">
        <v>10</v>
      </c>
      <c r="AT24" s="99">
        <v>20</v>
      </c>
      <c r="AU24" s="99"/>
      <c r="AV24" s="100"/>
      <c r="AW24" s="66">
        <v>125</v>
      </c>
      <c r="AX24" s="67"/>
      <c r="AY24" s="69"/>
    </row>
    <row r="25" spans="1:51" ht="14.25" customHeight="1" thickBot="1" x14ac:dyDescent="0.2">
      <c r="A25" s="133" t="s">
        <v>22</v>
      </c>
      <c r="B25" s="134"/>
      <c r="C25" s="134"/>
      <c r="D25" s="134"/>
      <c r="E25" s="134"/>
      <c r="F25" s="135">
        <v>1</v>
      </c>
      <c r="G25" s="136"/>
      <c r="H25" s="136"/>
      <c r="I25" s="137" t="s">
        <v>16</v>
      </c>
      <c r="J25" s="137"/>
      <c r="K25" s="137"/>
      <c r="L25" s="138"/>
      <c r="M25" s="101">
        <v>400</v>
      </c>
      <c r="N25" s="102"/>
      <c r="O25" s="102"/>
      <c r="P25" s="102"/>
      <c r="Q25" s="103"/>
      <c r="AA25" s="8">
        <v>21</v>
      </c>
      <c r="AB25" s="9">
        <f t="shared" si="2"/>
        <v>2961</v>
      </c>
      <c r="AC25" s="10">
        <f t="shared" si="3"/>
        <v>2919</v>
      </c>
      <c r="AD25" s="11">
        <f t="shared" si="4"/>
        <v>5880</v>
      </c>
      <c r="AE25" s="8">
        <v>72</v>
      </c>
      <c r="AF25" s="9">
        <f t="shared" si="0"/>
        <v>16397</v>
      </c>
      <c r="AG25" s="10">
        <f t="shared" si="1"/>
        <v>14254</v>
      </c>
      <c r="AH25" s="11">
        <f t="shared" si="5"/>
        <v>30651</v>
      </c>
      <c r="AN25" s="155"/>
      <c r="AO25" s="156"/>
      <c r="AP25" s="98">
        <v>21</v>
      </c>
      <c r="AQ25" s="99"/>
      <c r="AR25" s="99"/>
      <c r="AS25" s="12" t="s">
        <v>10</v>
      </c>
      <c r="AT25" s="99">
        <v>30</v>
      </c>
      <c r="AU25" s="99"/>
      <c r="AV25" s="100"/>
      <c r="AW25" s="66">
        <v>139</v>
      </c>
      <c r="AX25" s="67"/>
      <c r="AY25" s="69"/>
    </row>
    <row r="26" spans="1:51" ht="14.25" customHeight="1" x14ac:dyDescent="0.15">
      <c r="Q26" s="16" t="s">
        <v>21</v>
      </c>
      <c r="AA26" s="8">
        <v>22</v>
      </c>
      <c r="AB26" s="9">
        <f t="shared" si="2"/>
        <v>3164</v>
      </c>
      <c r="AC26" s="10">
        <f t="shared" si="3"/>
        <v>3083</v>
      </c>
      <c r="AD26" s="11">
        <f t="shared" si="4"/>
        <v>6247</v>
      </c>
      <c r="AE26" s="8">
        <v>73</v>
      </c>
      <c r="AF26" s="9">
        <f t="shared" si="0"/>
        <v>16700</v>
      </c>
      <c r="AG26" s="10">
        <f t="shared" si="1"/>
        <v>14510</v>
      </c>
      <c r="AH26" s="11">
        <f t="shared" si="5"/>
        <v>31210</v>
      </c>
      <c r="AN26" s="155"/>
      <c r="AO26" s="156"/>
      <c r="AP26" s="98">
        <v>31</v>
      </c>
      <c r="AQ26" s="99"/>
      <c r="AR26" s="99"/>
      <c r="AS26" s="12" t="s">
        <v>10</v>
      </c>
      <c r="AT26" s="99">
        <v>50</v>
      </c>
      <c r="AU26" s="99"/>
      <c r="AV26" s="100"/>
      <c r="AW26" s="66">
        <v>180</v>
      </c>
      <c r="AX26" s="67"/>
      <c r="AY26" s="69"/>
    </row>
    <row r="27" spans="1:51" ht="14.25" customHeight="1" x14ac:dyDescent="0.15">
      <c r="AA27" s="8">
        <v>23</v>
      </c>
      <c r="AB27" s="9">
        <f t="shared" si="2"/>
        <v>3368</v>
      </c>
      <c r="AC27" s="10">
        <f t="shared" si="3"/>
        <v>3247</v>
      </c>
      <c r="AD27" s="11">
        <f t="shared" si="4"/>
        <v>6615</v>
      </c>
      <c r="AE27" s="8">
        <v>74</v>
      </c>
      <c r="AF27" s="9">
        <f t="shared" si="0"/>
        <v>17002</v>
      </c>
      <c r="AG27" s="10">
        <f t="shared" si="1"/>
        <v>14765</v>
      </c>
      <c r="AH27" s="11">
        <f t="shared" si="5"/>
        <v>31767</v>
      </c>
      <c r="AN27" s="155"/>
      <c r="AO27" s="156"/>
      <c r="AP27" s="98">
        <v>51</v>
      </c>
      <c r="AQ27" s="99"/>
      <c r="AR27" s="99"/>
      <c r="AS27" s="12" t="s">
        <v>10</v>
      </c>
      <c r="AT27" s="99">
        <v>100</v>
      </c>
      <c r="AU27" s="99"/>
      <c r="AV27" s="100"/>
      <c r="AW27" s="66">
        <v>216</v>
      </c>
      <c r="AX27" s="67"/>
      <c r="AY27" s="69"/>
    </row>
    <row r="28" spans="1:51" ht="14.25" customHeight="1" thickBot="1" x14ac:dyDescent="0.2">
      <c r="AA28" s="8">
        <v>24</v>
      </c>
      <c r="AB28" s="9">
        <f t="shared" si="2"/>
        <v>3571</v>
      </c>
      <c r="AC28" s="10">
        <f t="shared" si="3"/>
        <v>3411</v>
      </c>
      <c r="AD28" s="11">
        <f t="shared" si="4"/>
        <v>6982</v>
      </c>
      <c r="AE28" s="8">
        <v>75</v>
      </c>
      <c r="AF28" s="9">
        <f t="shared" si="0"/>
        <v>17305</v>
      </c>
      <c r="AG28" s="10">
        <f t="shared" si="1"/>
        <v>15020</v>
      </c>
      <c r="AH28" s="11">
        <f t="shared" si="5"/>
        <v>32325</v>
      </c>
      <c r="AN28" s="155"/>
      <c r="AO28" s="156"/>
      <c r="AP28" s="98">
        <v>101</v>
      </c>
      <c r="AQ28" s="99"/>
      <c r="AR28" s="99"/>
      <c r="AS28" s="12" t="s">
        <v>10</v>
      </c>
      <c r="AT28" s="99">
        <v>300</v>
      </c>
      <c r="AU28" s="99"/>
      <c r="AV28" s="100"/>
      <c r="AW28" s="66">
        <v>252</v>
      </c>
      <c r="AX28" s="67"/>
      <c r="AY28" s="69"/>
    </row>
    <row r="29" spans="1:51" ht="14.25" customHeight="1" x14ac:dyDescent="0.15">
      <c r="A29" s="128" t="s">
        <v>0</v>
      </c>
      <c r="B29" s="129"/>
      <c r="C29" s="129"/>
      <c r="D29" s="130"/>
      <c r="E29" s="131"/>
      <c r="F29" s="130" t="s">
        <v>1</v>
      </c>
      <c r="G29" s="130"/>
      <c r="H29" s="130"/>
      <c r="I29" s="130"/>
      <c r="J29" s="130"/>
      <c r="K29" s="130"/>
      <c r="L29" s="130"/>
      <c r="M29" s="129" t="s">
        <v>2</v>
      </c>
      <c r="N29" s="129"/>
      <c r="O29" s="129"/>
      <c r="P29" s="130"/>
      <c r="Q29" s="132"/>
      <c r="R29" s="17"/>
      <c r="S29" s="17"/>
      <c r="T29" s="17"/>
      <c r="U29" s="17"/>
      <c r="V29" s="17"/>
      <c r="W29" s="17"/>
      <c r="X29" s="17"/>
      <c r="Y29" s="17"/>
      <c r="AA29" s="8">
        <v>25</v>
      </c>
      <c r="AB29" s="9">
        <f t="shared" si="2"/>
        <v>3775</v>
      </c>
      <c r="AC29" s="10">
        <f t="shared" si="3"/>
        <v>3575</v>
      </c>
      <c r="AD29" s="11">
        <f t="shared" si="4"/>
        <v>7350</v>
      </c>
      <c r="AE29" s="8">
        <v>76</v>
      </c>
      <c r="AF29" s="9">
        <f t="shared" si="0"/>
        <v>17607</v>
      </c>
      <c r="AG29" s="10">
        <f t="shared" si="1"/>
        <v>15275</v>
      </c>
      <c r="AH29" s="11">
        <f t="shared" si="5"/>
        <v>32882</v>
      </c>
      <c r="AN29" s="155"/>
      <c r="AO29" s="156"/>
      <c r="AP29" s="98">
        <v>301</v>
      </c>
      <c r="AQ29" s="99"/>
      <c r="AR29" s="99"/>
      <c r="AS29" s="12" t="s">
        <v>10</v>
      </c>
      <c r="AT29" s="99">
        <v>500</v>
      </c>
      <c r="AU29" s="99"/>
      <c r="AV29" s="100"/>
      <c r="AW29" s="66">
        <v>285</v>
      </c>
      <c r="AX29" s="67"/>
      <c r="AY29" s="69"/>
    </row>
    <row r="30" spans="1:51" ht="14.25" customHeight="1" x14ac:dyDescent="0.15">
      <c r="A30" s="108" t="s">
        <v>19</v>
      </c>
      <c r="B30" s="109"/>
      <c r="C30" s="109"/>
      <c r="D30" s="109"/>
      <c r="E30" s="110"/>
      <c r="F30" s="117" t="s">
        <v>9</v>
      </c>
      <c r="G30" s="118"/>
      <c r="H30" s="118"/>
      <c r="I30" s="118"/>
      <c r="J30" s="119">
        <v>0</v>
      </c>
      <c r="K30" s="119"/>
      <c r="L30" s="120"/>
      <c r="M30" s="121">
        <v>325</v>
      </c>
      <c r="N30" s="121"/>
      <c r="O30" s="121"/>
      <c r="P30" s="121"/>
      <c r="Q30" s="122"/>
      <c r="R30" s="18"/>
      <c r="S30" s="18"/>
      <c r="T30" s="18"/>
      <c r="U30" s="18"/>
      <c r="V30" s="18"/>
      <c r="W30" s="18"/>
      <c r="X30" s="18"/>
      <c r="Y30" s="18"/>
      <c r="AA30" s="8">
        <v>26</v>
      </c>
      <c r="AB30" s="9">
        <f t="shared" si="2"/>
        <v>3978</v>
      </c>
      <c r="AC30" s="10">
        <f t="shared" si="3"/>
        <v>3738</v>
      </c>
      <c r="AD30" s="11">
        <f t="shared" si="4"/>
        <v>7716</v>
      </c>
      <c r="AE30" s="8">
        <v>77</v>
      </c>
      <c r="AF30" s="9">
        <f t="shared" si="0"/>
        <v>17910</v>
      </c>
      <c r="AG30" s="10">
        <f t="shared" si="1"/>
        <v>15530</v>
      </c>
      <c r="AH30" s="11">
        <f t="shared" si="5"/>
        <v>33440</v>
      </c>
      <c r="AN30" s="155"/>
      <c r="AO30" s="156"/>
      <c r="AP30" s="98">
        <v>501</v>
      </c>
      <c r="AQ30" s="99"/>
      <c r="AR30" s="99"/>
      <c r="AS30" s="12" t="s">
        <v>10</v>
      </c>
      <c r="AT30" s="123">
        <v>1000</v>
      </c>
      <c r="AU30" s="123"/>
      <c r="AV30" s="124"/>
      <c r="AW30" s="66">
        <v>323</v>
      </c>
      <c r="AX30" s="67"/>
      <c r="AY30" s="69"/>
    </row>
    <row r="31" spans="1:51" ht="14.25" customHeight="1" x14ac:dyDescent="0.15">
      <c r="A31" s="111"/>
      <c r="B31" s="112"/>
      <c r="C31" s="112"/>
      <c r="D31" s="112"/>
      <c r="E31" s="113"/>
      <c r="F31" s="98">
        <v>1</v>
      </c>
      <c r="G31" s="99"/>
      <c r="H31" s="99"/>
      <c r="I31" s="12" t="s">
        <v>10</v>
      </c>
      <c r="J31" s="99">
        <v>10</v>
      </c>
      <c r="K31" s="99"/>
      <c r="L31" s="100"/>
      <c r="M31" s="66">
        <v>84</v>
      </c>
      <c r="N31" s="67"/>
      <c r="O31" s="67"/>
      <c r="P31" s="67"/>
      <c r="Q31" s="69"/>
      <c r="R31" s="19">
        <v>84</v>
      </c>
      <c r="S31" s="18"/>
      <c r="T31" s="20"/>
      <c r="U31" s="20"/>
      <c r="V31" s="20"/>
      <c r="W31" s="21"/>
      <c r="X31" s="21"/>
      <c r="Y31" s="21"/>
      <c r="AA31" s="8">
        <v>27</v>
      </c>
      <c r="AB31" s="9">
        <f t="shared" si="2"/>
        <v>4182</v>
      </c>
      <c r="AC31" s="10">
        <f t="shared" si="3"/>
        <v>3902</v>
      </c>
      <c r="AD31" s="11">
        <f t="shared" si="4"/>
        <v>8084</v>
      </c>
      <c r="AE31" s="8">
        <v>78</v>
      </c>
      <c r="AF31" s="9">
        <f t="shared" si="0"/>
        <v>18212</v>
      </c>
      <c r="AG31" s="10">
        <f t="shared" si="1"/>
        <v>15786</v>
      </c>
      <c r="AH31" s="11">
        <f t="shared" si="5"/>
        <v>33998</v>
      </c>
      <c r="AN31" s="157"/>
      <c r="AO31" s="158"/>
      <c r="AP31" s="104">
        <v>1001</v>
      </c>
      <c r="AQ31" s="105"/>
      <c r="AR31" s="105"/>
      <c r="AS31" s="106" t="s">
        <v>12</v>
      </c>
      <c r="AT31" s="106"/>
      <c r="AU31" s="106"/>
      <c r="AV31" s="107"/>
      <c r="AW31" s="90">
        <v>354</v>
      </c>
      <c r="AX31" s="91"/>
      <c r="AY31" s="92"/>
    </row>
    <row r="32" spans="1:51" ht="14.25" customHeight="1" thickBot="1" x14ac:dyDescent="0.2">
      <c r="A32" s="111"/>
      <c r="B32" s="112"/>
      <c r="C32" s="112"/>
      <c r="D32" s="112"/>
      <c r="E32" s="113"/>
      <c r="F32" s="98">
        <v>11</v>
      </c>
      <c r="G32" s="99"/>
      <c r="H32" s="99"/>
      <c r="I32" s="12" t="s">
        <v>10</v>
      </c>
      <c r="J32" s="99">
        <v>20</v>
      </c>
      <c r="K32" s="99"/>
      <c r="L32" s="100"/>
      <c r="M32" s="66">
        <v>134</v>
      </c>
      <c r="N32" s="67"/>
      <c r="O32" s="67"/>
      <c r="P32" s="67"/>
      <c r="Q32" s="69"/>
      <c r="R32" s="22">
        <f>M32-M31</f>
        <v>50</v>
      </c>
      <c r="S32" s="23"/>
      <c r="T32" s="20"/>
      <c r="U32" s="20"/>
      <c r="V32" s="20"/>
      <c r="W32" s="21"/>
      <c r="X32" s="21"/>
      <c r="Y32" s="21"/>
      <c r="AA32" s="8">
        <v>28</v>
      </c>
      <c r="AB32" s="9">
        <f t="shared" si="2"/>
        <v>4385</v>
      </c>
      <c r="AC32" s="10">
        <f t="shared" si="3"/>
        <v>4066</v>
      </c>
      <c r="AD32" s="11">
        <f t="shared" si="4"/>
        <v>8451</v>
      </c>
      <c r="AE32" s="8">
        <v>79</v>
      </c>
      <c r="AF32" s="9">
        <f t="shared" si="0"/>
        <v>18515</v>
      </c>
      <c r="AG32" s="10">
        <f t="shared" si="1"/>
        <v>16041</v>
      </c>
      <c r="AH32" s="11">
        <f t="shared" si="5"/>
        <v>34556</v>
      </c>
      <c r="AN32" s="125" t="s">
        <v>23</v>
      </c>
      <c r="AO32" s="126"/>
      <c r="AP32" s="126"/>
      <c r="AQ32" s="126"/>
      <c r="AR32" s="126"/>
      <c r="AS32" s="126"/>
      <c r="AT32" s="126"/>
      <c r="AU32" s="126"/>
      <c r="AV32" s="127"/>
      <c r="AW32" s="101">
        <v>18</v>
      </c>
      <c r="AX32" s="102"/>
      <c r="AY32" s="103"/>
    </row>
    <row r="33" spans="1:51" ht="14.25" customHeight="1" x14ac:dyDescent="0.15">
      <c r="A33" s="111"/>
      <c r="B33" s="112"/>
      <c r="C33" s="112"/>
      <c r="D33" s="112"/>
      <c r="E33" s="113"/>
      <c r="F33" s="98">
        <v>21</v>
      </c>
      <c r="G33" s="99"/>
      <c r="H33" s="99"/>
      <c r="I33" s="12" t="s">
        <v>10</v>
      </c>
      <c r="J33" s="99">
        <v>30</v>
      </c>
      <c r="K33" s="99"/>
      <c r="L33" s="100"/>
      <c r="M33" s="66">
        <v>149</v>
      </c>
      <c r="N33" s="67"/>
      <c r="O33" s="67"/>
      <c r="P33" s="67"/>
      <c r="Q33" s="69"/>
      <c r="R33" s="22">
        <f t="shared" ref="R33:R39" si="6">M33-M32</f>
        <v>15</v>
      </c>
      <c r="S33" s="23"/>
      <c r="T33" s="20"/>
      <c r="U33" s="20"/>
      <c r="V33" s="20"/>
      <c r="W33" s="21"/>
      <c r="X33" s="21"/>
      <c r="Y33" s="21"/>
      <c r="AA33" s="8">
        <v>29</v>
      </c>
      <c r="AB33" s="9">
        <f t="shared" si="2"/>
        <v>4589</v>
      </c>
      <c r="AC33" s="10">
        <f t="shared" si="3"/>
        <v>4230</v>
      </c>
      <c r="AD33" s="11">
        <f t="shared" si="4"/>
        <v>8819</v>
      </c>
      <c r="AE33" s="8">
        <v>80</v>
      </c>
      <c r="AF33" s="9">
        <f t="shared" si="0"/>
        <v>18817</v>
      </c>
      <c r="AG33" s="10">
        <f t="shared" si="1"/>
        <v>16296</v>
      </c>
      <c r="AH33" s="11">
        <f t="shared" si="5"/>
        <v>35113</v>
      </c>
      <c r="AY33" s="16" t="s">
        <v>21</v>
      </c>
    </row>
    <row r="34" spans="1:51" ht="14.25" customHeight="1" x14ac:dyDescent="0.15">
      <c r="A34" s="111"/>
      <c r="B34" s="112"/>
      <c r="C34" s="112"/>
      <c r="D34" s="112"/>
      <c r="E34" s="113"/>
      <c r="F34" s="98">
        <v>31</v>
      </c>
      <c r="G34" s="99"/>
      <c r="H34" s="99"/>
      <c r="I34" s="12" t="s">
        <v>10</v>
      </c>
      <c r="J34" s="99">
        <v>50</v>
      </c>
      <c r="K34" s="99"/>
      <c r="L34" s="100"/>
      <c r="M34" s="66">
        <v>193</v>
      </c>
      <c r="N34" s="67"/>
      <c r="O34" s="67"/>
      <c r="P34" s="67"/>
      <c r="Q34" s="69"/>
      <c r="R34" s="22">
        <f t="shared" si="6"/>
        <v>44</v>
      </c>
      <c r="S34" s="23"/>
      <c r="T34" s="20"/>
      <c r="U34" s="20"/>
      <c r="V34" s="20"/>
      <c r="W34" s="21"/>
      <c r="X34" s="21"/>
      <c r="Y34" s="21"/>
      <c r="AA34" s="8">
        <v>30</v>
      </c>
      <c r="AB34" s="9">
        <f t="shared" si="2"/>
        <v>4792</v>
      </c>
      <c r="AC34" s="10">
        <f t="shared" si="3"/>
        <v>4394</v>
      </c>
      <c r="AD34" s="11">
        <f t="shared" si="4"/>
        <v>9186</v>
      </c>
      <c r="AE34" s="8">
        <v>81</v>
      </c>
      <c r="AF34" s="9">
        <f t="shared" si="0"/>
        <v>19120</v>
      </c>
      <c r="AG34" s="10">
        <f t="shared" si="1"/>
        <v>16551</v>
      </c>
      <c r="AH34" s="11">
        <f t="shared" si="5"/>
        <v>35671</v>
      </c>
    </row>
    <row r="35" spans="1:51" ht="14.25" customHeight="1" x14ac:dyDescent="0.15">
      <c r="A35" s="111"/>
      <c r="B35" s="112"/>
      <c r="C35" s="112"/>
      <c r="D35" s="112"/>
      <c r="E35" s="113"/>
      <c r="F35" s="98">
        <v>51</v>
      </c>
      <c r="G35" s="99"/>
      <c r="H35" s="99"/>
      <c r="I35" s="12" t="s">
        <v>10</v>
      </c>
      <c r="J35" s="99">
        <v>100</v>
      </c>
      <c r="K35" s="99"/>
      <c r="L35" s="100"/>
      <c r="M35" s="66">
        <v>232</v>
      </c>
      <c r="N35" s="67"/>
      <c r="O35" s="67"/>
      <c r="P35" s="67"/>
      <c r="Q35" s="69"/>
      <c r="R35" s="22">
        <f t="shared" si="6"/>
        <v>39</v>
      </c>
      <c r="S35" s="23"/>
      <c r="T35" s="20"/>
      <c r="U35" s="20"/>
      <c r="V35" s="20"/>
      <c r="W35" s="21"/>
      <c r="X35" s="21"/>
      <c r="Y35" s="21"/>
      <c r="AA35" s="8">
        <v>31</v>
      </c>
      <c r="AB35" s="9">
        <f t="shared" si="2"/>
        <v>5040</v>
      </c>
      <c r="AC35" s="10">
        <f t="shared" si="3"/>
        <v>4606</v>
      </c>
      <c r="AD35" s="11">
        <f t="shared" si="4"/>
        <v>9646</v>
      </c>
      <c r="AE35" s="8">
        <v>82</v>
      </c>
      <c r="AF35" s="9">
        <f t="shared" si="0"/>
        <v>19422</v>
      </c>
      <c r="AG35" s="10">
        <f t="shared" si="1"/>
        <v>16806</v>
      </c>
      <c r="AH35" s="11">
        <f t="shared" si="5"/>
        <v>36228</v>
      </c>
    </row>
    <row r="36" spans="1:51" ht="14.25" customHeight="1" x14ac:dyDescent="0.15">
      <c r="A36" s="111"/>
      <c r="B36" s="112"/>
      <c r="C36" s="112"/>
      <c r="D36" s="112"/>
      <c r="E36" s="113"/>
      <c r="F36" s="98">
        <v>101</v>
      </c>
      <c r="G36" s="99"/>
      <c r="H36" s="99"/>
      <c r="I36" s="12" t="s">
        <v>10</v>
      </c>
      <c r="J36" s="99">
        <v>300</v>
      </c>
      <c r="K36" s="99"/>
      <c r="L36" s="100"/>
      <c r="M36" s="66">
        <v>271</v>
      </c>
      <c r="N36" s="67"/>
      <c r="O36" s="67"/>
      <c r="P36" s="67"/>
      <c r="Q36" s="69"/>
      <c r="R36" s="22">
        <f t="shared" si="6"/>
        <v>39</v>
      </c>
      <c r="S36" s="23"/>
      <c r="T36" s="20"/>
      <c r="U36" s="20"/>
      <c r="V36" s="20"/>
      <c r="W36" s="21"/>
      <c r="X36" s="21"/>
      <c r="Y36" s="21"/>
      <c r="AA36" s="8">
        <v>32</v>
      </c>
      <c r="AB36" s="9">
        <f t="shared" si="2"/>
        <v>5287</v>
      </c>
      <c r="AC36" s="10">
        <f t="shared" si="3"/>
        <v>4819</v>
      </c>
      <c r="AD36" s="11">
        <f t="shared" si="4"/>
        <v>10106</v>
      </c>
      <c r="AE36" s="8">
        <v>83</v>
      </c>
      <c r="AF36" s="9">
        <f t="shared" si="0"/>
        <v>19725</v>
      </c>
      <c r="AG36" s="10">
        <f t="shared" si="1"/>
        <v>17062</v>
      </c>
      <c r="AH36" s="11">
        <f t="shared" si="5"/>
        <v>36787</v>
      </c>
    </row>
    <row r="37" spans="1:51" ht="14.25" customHeight="1" x14ac:dyDescent="0.15">
      <c r="A37" s="111"/>
      <c r="B37" s="112"/>
      <c r="C37" s="112"/>
      <c r="D37" s="112"/>
      <c r="E37" s="113"/>
      <c r="F37" s="98">
        <v>301</v>
      </c>
      <c r="G37" s="99"/>
      <c r="H37" s="99"/>
      <c r="I37" s="12" t="s">
        <v>10</v>
      </c>
      <c r="J37" s="99">
        <v>500</v>
      </c>
      <c r="K37" s="99"/>
      <c r="L37" s="100"/>
      <c r="M37" s="66">
        <v>306</v>
      </c>
      <c r="N37" s="67"/>
      <c r="O37" s="67"/>
      <c r="P37" s="67"/>
      <c r="Q37" s="69"/>
      <c r="R37" s="22">
        <f t="shared" si="6"/>
        <v>35</v>
      </c>
      <c r="S37" s="23"/>
      <c r="T37" s="20"/>
      <c r="U37" s="20"/>
      <c r="V37" s="20"/>
      <c r="W37" s="21"/>
      <c r="X37" s="21"/>
      <c r="Y37" s="21"/>
      <c r="AA37" s="8">
        <v>33</v>
      </c>
      <c r="AB37" s="9">
        <f t="shared" si="2"/>
        <v>5535</v>
      </c>
      <c r="AC37" s="10">
        <f t="shared" si="3"/>
        <v>5031</v>
      </c>
      <c r="AD37" s="11">
        <f t="shared" si="4"/>
        <v>10566</v>
      </c>
      <c r="AE37" s="8">
        <v>84</v>
      </c>
      <c r="AF37" s="9">
        <f t="shared" si="0"/>
        <v>20027</v>
      </c>
      <c r="AG37" s="10">
        <f t="shared" si="1"/>
        <v>17317</v>
      </c>
      <c r="AH37" s="11">
        <f t="shared" si="5"/>
        <v>37344</v>
      </c>
    </row>
    <row r="38" spans="1:51" ht="14.25" customHeight="1" x14ac:dyDescent="0.15">
      <c r="A38" s="111"/>
      <c r="B38" s="112"/>
      <c r="C38" s="112"/>
      <c r="D38" s="112"/>
      <c r="E38" s="113"/>
      <c r="F38" s="98">
        <v>501</v>
      </c>
      <c r="G38" s="99"/>
      <c r="H38" s="99"/>
      <c r="I38" s="12" t="s">
        <v>10</v>
      </c>
      <c r="J38" s="99">
        <v>1000</v>
      </c>
      <c r="K38" s="99"/>
      <c r="L38" s="100"/>
      <c r="M38" s="66">
        <v>346</v>
      </c>
      <c r="N38" s="67"/>
      <c r="O38" s="67"/>
      <c r="P38" s="67"/>
      <c r="Q38" s="69"/>
      <c r="R38" s="22">
        <f t="shared" si="6"/>
        <v>40</v>
      </c>
      <c r="S38" s="23"/>
      <c r="T38" s="24"/>
      <c r="U38" s="24"/>
      <c r="V38" s="24"/>
      <c r="W38" s="21"/>
      <c r="X38" s="21"/>
      <c r="Y38" s="21"/>
      <c r="AA38" s="8">
        <v>34</v>
      </c>
      <c r="AB38" s="9">
        <f t="shared" si="2"/>
        <v>5782</v>
      </c>
      <c r="AC38" s="10">
        <f t="shared" si="3"/>
        <v>5243</v>
      </c>
      <c r="AD38" s="11">
        <f t="shared" si="4"/>
        <v>11025</v>
      </c>
      <c r="AE38" s="8">
        <v>85</v>
      </c>
      <c r="AF38" s="9">
        <f t="shared" si="0"/>
        <v>20330</v>
      </c>
      <c r="AG38" s="10">
        <f t="shared" si="1"/>
        <v>17572</v>
      </c>
      <c r="AH38" s="11">
        <f t="shared" si="5"/>
        <v>37902</v>
      </c>
    </row>
    <row r="39" spans="1:51" ht="14.25" customHeight="1" x14ac:dyDescent="0.15">
      <c r="A39" s="114"/>
      <c r="B39" s="115"/>
      <c r="C39" s="115"/>
      <c r="D39" s="115"/>
      <c r="E39" s="116"/>
      <c r="F39" s="86">
        <v>1001</v>
      </c>
      <c r="G39" s="87"/>
      <c r="H39" s="87"/>
      <c r="I39" s="88" t="s">
        <v>12</v>
      </c>
      <c r="J39" s="88"/>
      <c r="K39" s="88"/>
      <c r="L39" s="89"/>
      <c r="M39" s="90">
        <v>379</v>
      </c>
      <c r="N39" s="91"/>
      <c r="O39" s="91"/>
      <c r="P39" s="91"/>
      <c r="Q39" s="92"/>
      <c r="R39" s="22">
        <f t="shared" si="6"/>
        <v>33</v>
      </c>
      <c r="S39" s="20"/>
      <c r="T39" s="20"/>
      <c r="U39" s="20"/>
      <c r="V39" s="20"/>
      <c r="W39" s="21"/>
      <c r="X39" s="21"/>
      <c r="Y39" s="21"/>
      <c r="AA39" s="8">
        <v>35</v>
      </c>
      <c r="AB39" s="9">
        <f t="shared" si="2"/>
        <v>6030</v>
      </c>
      <c r="AC39" s="10">
        <f t="shared" si="3"/>
        <v>5456</v>
      </c>
      <c r="AD39" s="11">
        <f t="shared" si="4"/>
        <v>11486</v>
      </c>
      <c r="AE39" s="8">
        <v>86</v>
      </c>
      <c r="AF39" s="9">
        <f t="shared" si="0"/>
        <v>20632</v>
      </c>
      <c r="AG39" s="10">
        <f t="shared" si="1"/>
        <v>17827</v>
      </c>
      <c r="AH39" s="11">
        <f t="shared" si="5"/>
        <v>38459</v>
      </c>
    </row>
    <row r="40" spans="1:51" ht="14.25" customHeight="1" thickBot="1" x14ac:dyDescent="0.2">
      <c r="A40" s="93" t="s">
        <v>23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5"/>
      <c r="M40" s="54">
        <v>18</v>
      </c>
      <c r="N40" s="55"/>
      <c r="O40" s="55"/>
      <c r="P40" s="55"/>
      <c r="Q40" s="56"/>
      <c r="R40" s="18"/>
      <c r="S40" s="18"/>
      <c r="T40" s="18"/>
      <c r="U40" s="18"/>
      <c r="V40" s="18"/>
      <c r="W40" s="18"/>
      <c r="X40" s="18"/>
      <c r="Y40" s="18"/>
      <c r="AA40" s="8">
        <v>36</v>
      </c>
      <c r="AB40" s="9">
        <f t="shared" si="2"/>
        <v>6277</v>
      </c>
      <c r="AC40" s="10">
        <f t="shared" si="3"/>
        <v>5668</v>
      </c>
      <c r="AD40" s="11">
        <f t="shared" si="4"/>
        <v>11945</v>
      </c>
      <c r="AE40" s="8">
        <v>87</v>
      </c>
      <c r="AF40" s="9">
        <f t="shared" si="0"/>
        <v>20935</v>
      </c>
      <c r="AG40" s="10">
        <f t="shared" si="1"/>
        <v>18082</v>
      </c>
      <c r="AH40" s="11">
        <f t="shared" si="5"/>
        <v>39017</v>
      </c>
    </row>
    <row r="41" spans="1:51" ht="14.25" customHeight="1" x14ac:dyDescent="0.15">
      <c r="N41" s="25"/>
      <c r="O41" s="25"/>
      <c r="P41" s="25"/>
      <c r="Q41" s="16" t="s">
        <v>21</v>
      </c>
      <c r="R41" s="25"/>
      <c r="S41" s="25"/>
      <c r="T41" s="25"/>
      <c r="U41" s="25"/>
      <c r="V41" s="25"/>
      <c r="W41" s="21"/>
      <c r="X41" s="21"/>
      <c r="Y41" s="21"/>
      <c r="AA41" s="8">
        <v>37</v>
      </c>
      <c r="AB41" s="9">
        <f t="shared" si="2"/>
        <v>6525</v>
      </c>
      <c r="AC41" s="10">
        <f t="shared" si="3"/>
        <v>5880</v>
      </c>
      <c r="AD41" s="11">
        <f t="shared" si="4"/>
        <v>12405</v>
      </c>
      <c r="AE41" s="8">
        <v>88</v>
      </c>
      <c r="AF41" s="9">
        <f t="shared" si="0"/>
        <v>21237</v>
      </c>
      <c r="AG41" s="10">
        <f t="shared" si="1"/>
        <v>18338</v>
      </c>
      <c r="AH41" s="11">
        <f t="shared" si="5"/>
        <v>39575</v>
      </c>
    </row>
    <row r="42" spans="1:51" ht="14.25" customHeight="1" x14ac:dyDescent="0.15">
      <c r="AA42" s="8">
        <v>38</v>
      </c>
      <c r="AB42" s="9">
        <f t="shared" si="2"/>
        <v>6772</v>
      </c>
      <c r="AC42" s="10">
        <f t="shared" si="3"/>
        <v>6092</v>
      </c>
      <c r="AD42" s="11">
        <f t="shared" si="4"/>
        <v>12864</v>
      </c>
      <c r="AE42" s="8">
        <v>89</v>
      </c>
      <c r="AF42" s="9">
        <f t="shared" si="0"/>
        <v>21540</v>
      </c>
      <c r="AG42" s="10">
        <f t="shared" si="1"/>
        <v>18593</v>
      </c>
      <c r="AH42" s="11">
        <f t="shared" si="5"/>
        <v>40133</v>
      </c>
    </row>
    <row r="43" spans="1:51" ht="14.25" customHeight="1" x14ac:dyDescent="0.15">
      <c r="AA43" s="8">
        <v>39</v>
      </c>
      <c r="AB43" s="9">
        <f t="shared" si="2"/>
        <v>7020</v>
      </c>
      <c r="AC43" s="10">
        <f t="shared" si="3"/>
        <v>6305</v>
      </c>
      <c r="AD43" s="11">
        <f t="shared" si="4"/>
        <v>13325</v>
      </c>
      <c r="AE43" s="8">
        <v>90</v>
      </c>
      <c r="AF43" s="9">
        <f t="shared" si="0"/>
        <v>21842</v>
      </c>
      <c r="AG43" s="10">
        <f t="shared" si="1"/>
        <v>18848</v>
      </c>
      <c r="AH43" s="11">
        <f t="shared" si="5"/>
        <v>40690</v>
      </c>
    </row>
    <row r="44" spans="1:51" ht="14.25" customHeight="1" x14ac:dyDescent="0.15">
      <c r="A44" s="2"/>
      <c r="B44" s="96" t="s">
        <v>24</v>
      </c>
      <c r="C44" s="79"/>
      <c r="D44" s="79"/>
      <c r="E44" s="79"/>
      <c r="F44" s="79"/>
      <c r="G44" s="26" t="s">
        <v>25</v>
      </c>
      <c r="H44" s="79" t="s">
        <v>26</v>
      </c>
      <c r="I44" s="79"/>
      <c r="J44" s="79"/>
      <c r="K44" s="79"/>
      <c r="L44" s="79"/>
      <c r="M44" s="97" t="s">
        <v>27</v>
      </c>
      <c r="N44" s="97"/>
      <c r="O44" s="97"/>
      <c r="P44" s="97"/>
      <c r="Q44" s="97"/>
      <c r="R44" s="26" t="s">
        <v>25</v>
      </c>
      <c r="S44" s="79" t="s">
        <v>28</v>
      </c>
      <c r="T44" s="79"/>
      <c r="U44" s="79"/>
      <c r="V44" s="27"/>
      <c r="W44" s="27"/>
      <c r="X44" s="28"/>
      <c r="Y44" s="2"/>
      <c r="AA44" s="8">
        <v>40</v>
      </c>
      <c r="AB44" s="9">
        <f t="shared" si="2"/>
        <v>7267</v>
      </c>
      <c r="AC44" s="10">
        <f t="shared" si="3"/>
        <v>6517</v>
      </c>
      <c r="AD44" s="11">
        <f t="shared" si="4"/>
        <v>13784</v>
      </c>
      <c r="AE44" s="8">
        <v>91</v>
      </c>
      <c r="AF44" s="9">
        <f t="shared" si="0"/>
        <v>22145</v>
      </c>
      <c r="AG44" s="10">
        <f t="shared" si="1"/>
        <v>19103</v>
      </c>
      <c r="AH44" s="11">
        <f t="shared" si="5"/>
        <v>41248</v>
      </c>
    </row>
    <row r="45" spans="1:51" ht="14.25" customHeight="1" x14ac:dyDescent="0.15">
      <c r="A45" s="2"/>
      <c r="B45" s="80" t="s">
        <v>29</v>
      </c>
      <c r="C45" s="81"/>
      <c r="D45" s="81"/>
      <c r="E45" s="81"/>
      <c r="F45" s="81"/>
      <c r="G45" s="29" t="s">
        <v>25</v>
      </c>
      <c r="H45" s="81" t="s">
        <v>30</v>
      </c>
      <c r="I45" s="81"/>
      <c r="J45" s="81"/>
      <c r="K45" s="81"/>
      <c r="L45" s="81"/>
      <c r="M45" s="82" t="s">
        <v>31</v>
      </c>
      <c r="N45" s="82"/>
      <c r="O45" s="82"/>
      <c r="P45" s="82"/>
      <c r="Q45" s="82"/>
      <c r="R45" s="29" t="s">
        <v>25</v>
      </c>
      <c r="S45" s="83" t="s">
        <v>19</v>
      </c>
      <c r="T45" s="83"/>
      <c r="U45" s="83"/>
      <c r="V45" s="84" t="s">
        <v>32</v>
      </c>
      <c r="W45" s="84"/>
      <c r="X45" s="85"/>
      <c r="Y45" s="2"/>
      <c r="AA45" s="8">
        <v>41</v>
      </c>
      <c r="AB45" s="9">
        <f t="shared" si="2"/>
        <v>7515</v>
      </c>
      <c r="AC45" s="10">
        <f t="shared" si="3"/>
        <v>6729</v>
      </c>
      <c r="AD45" s="11">
        <f t="shared" si="4"/>
        <v>14244</v>
      </c>
      <c r="AE45" s="8">
        <v>92</v>
      </c>
      <c r="AF45" s="9">
        <f t="shared" si="0"/>
        <v>22447</v>
      </c>
      <c r="AG45" s="10">
        <f t="shared" si="1"/>
        <v>19358</v>
      </c>
      <c r="AH45" s="11">
        <f t="shared" si="5"/>
        <v>41805</v>
      </c>
    </row>
    <row r="46" spans="1:51" ht="14.25" customHeight="1" x14ac:dyDescent="0.15">
      <c r="A46" s="2"/>
      <c r="Y46" s="2"/>
      <c r="AA46" s="8">
        <v>42</v>
      </c>
      <c r="AB46" s="9">
        <f t="shared" si="2"/>
        <v>7762</v>
      </c>
      <c r="AC46" s="10">
        <f t="shared" si="3"/>
        <v>6942</v>
      </c>
      <c r="AD46" s="11">
        <f t="shared" si="4"/>
        <v>14704</v>
      </c>
      <c r="AE46" s="8">
        <v>93</v>
      </c>
      <c r="AF46" s="9">
        <f t="shared" si="0"/>
        <v>22750</v>
      </c>
      <c r="AG46" s="10">
        <f t="shared" si="1"/>
        <v>19614</v>
      </c>
      <c r="AH46" s="11">
        <f t="shared" si="5"/>
        <v>42364</v>
      </c>
    </row>
    <row r="47" spans="1:51" ht="14.25" customHeight="1" x14ac:dyDescent="0.15">
      <c r="A47" s="76" t="s">
        <v>33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30"/>
      <c r="N47" s="76" t="s">
        <v>34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AA47" s="8">
        <v>43</v>
      </c>
      <c r="AB47" s="9">
        <f t="shared" si="2"/>
        <v>8010</v>
      </c>
      <c r="AC47" s="10">
        <f t="shared" si="3"/>
        <v>7154</v>
      </c>
      <c r="AD47" s="11">
        <f t="shared" si="4"/>
        <v>15164</v>
      </c>
      <c r="AE47" s="8">
        <v>94</v>
      </c>
      <c r="AF47" s="9">
        <f t="shared" si="0"/>
        <v>23052</v>
      </c>
      <c r="AG47" s="10">
        <f t="shared" si="1"/>
        <v>19869</v>
      </c>
      <c r="AH47" s="11">
        <f t="shared" si="5"/>
        <v>42921</v>
      </c>
    </row>
    <row r="48" spans="1:51" ht="14.25" customHeight="1" x14ac:dyDescent="0.15">
      <c r="A48" s="78" t="s">
        <v>35</v>
      </c>
      <c r="B48" s="78"/>
      <c r="C48" s="78"/>
      <c r="D48" s="78"/>
      <c r="E48" s="78"/>
      <c r="F48" s="78"/>
      <c r="G48" s="78"/>
      <c r="H48" s="31" t="s">
        <v>36</v>
      </c>
      <c r="I48" s="75">
        <v>455</v>
      </c>
      <c r="J48" s="75"/>
      <c r="K48" s="75"/>
      <c r="L48" s="75"/>
      <c r="M48" s="30"/>
      <c r="N48" s="78" t="s">
        <v>35</v>
      </c>
      <c r="O48" s="78"/>
      <c r="P48" s="78"/>
      <c r="Q48" s="78"/>
      <c r="R48" s="78"/>
      <c r="S48" s="78"/>
      <c r="T48" s="78"/>
      <c r="U48" s="31" t="s">
        <v>36</v>
      </c>
      <c r="V48" s="75">
        <v>325</v>
      </c>
      <c r="W48" s="75"/>
      <c r="X48" s="75"/>
      <c r="Y48" s="75"/>
      <c r="AA48" s="8">
        <v>44</v>
      </c>
      <c r="AB48" s="9">
        <f t="shared" si="2"/>
        <v>8257</v>
      </c>
      <c r="AC48" s="10">
        <f t="shared" si="3"/>
        <v>7366</v>
      </c>
      <c r="AD48" s="11">
        <f t="shared" si="4"/>
        <v>15623</v>
      </c>
      <c r="AE48" s="8">
        <v>95</v>
      </c>
      <c r="AF48" s="9">
        <f t="shared" si="0"/>
        <v>23355</v>
      </c>
      <c r="AG48" s="10">
        <f t="shared" si="1"/>
        <v>20124</v>
      </c>
      <c r="AH48" s="11">
        <f t="shared" si="5"/>
        <v>43479</v>
      </c>
    </row>
    <row r="49" spans="1:35" ht="14.25" customHeight="1" x14ac:dyDescent="0.15">
      <c r="A49" s="75">
        <v>39</v>
      </c>
      <c r="B49" s="75"/>
      <c r="C49" s="75"/>
      <c r="D49" s="31" t="s">
        <v>37</v>
      </c>
      <c r="E49" s="71">
        <v>8</v>
      </c>
      <c r="F49" s="71"/>
      <c r="G49" s="71"/>
      <c r="H49" s="31" t="s">
        <v>36</v>
      </c>
      <c r="I49" s="75">
        <v>312</v>
      </c>
      <c r="J49" s="75"/>
      <c r="K49" s="75"/>
      <c r="L49" s="75"/>
      <c r="M49" s="30"/>
      <c r="N49" s="75">
        <v>84</v>
      </c>
      <c r="O49" s="75"/>
      <c r="P49" s="75"/>
      <c r="Q49" s="31" t="s">
        <v>37</v>
      </c>
      <c r="R49" s="71">
        <v>10</v>
      </c>
      <c r="S49" s="71"/>
      <c r="T49" s="71"/>
      <c r="U49" s="31" t="s">
        <v>36</v>
      </c>
      <c r="V49" s="75">
        <f>N49*R49</f>
        <v>840</v>
      </c>
      <c r="W49" s="75"/>
      <c r="X49" s="75"/>
      <c r="Y49" s="75"/>
      <c r="AA49" s="8">
        <v>45</v>
      </c>
      <c r="AB49" s="9">
        <f t="shared" si="2"/>
        <v>8505</v>
      </c>
      <c r="AC49" s="10">
        <f t="shared" si="3"/>
        <v>7579</v>
      </c>
      <c r="AD49" s="11">
        <f t="shared" si="4"/>
        <v>16084</v>
      </c>
      <c r="AE49" s="8">
        <v>96</v>
      </c>
      <c r="AF49" s="9">
        <f t="shared" si="0"/>
        <v>23657</v>
      </c>
      <c r="AG49" s="10">
        <f t="shared" si="1"/>
        <v>20379</v>
      </c>
      <c r="AH49" s="11">
        <f t="shared" si="5"/>
        <v>44036</v>
      </c>
    </row>
    <row r="50" spans="1:35" ht="14.25" customHeight="1" x14ac:dyDescent="0.15">
      <c r="A50" s="75">
        <v>145</v>
      </c>
      <c r="B50" s="75"/>
      <c r="C50" s="75"/>
      <c r="D50" s="31" t="s">
        <v>37</v>
      </c>
      <c r="E50" s="71">
        <v>12</v>
      </c>
      <c r="F50" s="71"/>
      <c r="G50" s="71"/>
      <c r="H50" s="31" t="s">
        <v>36</v>
      </c>
      <c r="I50" s="75">
        <v>1740</v>
      </c>
      <c r="J50" s="75"/>
      <c r="K50" s="75"/>
      <c r="L50" s="75"/>
      <c r="M50" s="30"/>
      <c r="N50" s="75">
        <v>134</v>
      </c>
      <c r="O50" s="75"/>
      <c r="P50" s="75"/>
      <c r="Q50" s="31" t="s">
        <v>37</v>
      </c>
      <c r="R50" s="71">
        <v>10</v>
      </c>
      <c r="S50" s="71"/>
      <c r="T50" s="71"/>
      <c r="U50" s="31" t="s">
        <v>36</v>
      </c>
      <c r="V50" s="75">
        <f t="shared" ref="V50:V52" si="7">N50*R50</f>
        <v>1340</v>
      </c>
      <c r="W50" s="75"/>
      <c r="X50" s="75"/>
      <c r="Y50" s="75"/>
      <c r="AA50" s="8">
        <v>46</v>
      </c>
      <c r="AB50" s="9">
        <f t="shared" si="2"/>
        <v>8752</v>
      </c>
      <c r="AC50" s="10">
        <f t="shared" si="3"/>
        <v>7791</v>
      </c>
      <c r="AD50" s="11">
        <f t="shared" si="4"/>
        <v>16543</v>
      </c>
      <c r="AE50" s="8">
        <v>97</v>
      </c>
      <c r="AF50" s="9">
        <f t="shared" si="0"/>
        <v>23960</v>
      </c>
      <c r="AG50" s="10">
        <f t="shared" si="1"/>
        <v>20634</v>
      </c>
      <c r="AH50" s="11">
        <f t="shared" si="5"/>
        <v>44594</v>
      </c>
    </row>
    <row r="51" spans="1:35" ht="14.25" customHeight="1" x14ac:dyDescent="0.15">
      <c r="A51" s="75">
        <v>185</v>
      </c>
      <c r="B51" s="75"/>
      <c r="C51" s="75"/>
      <c r="D51" s="31" t="s">
        <v>37</v>
      </c>
      <c r="E51" s="71">
        <v>10</v>
      </c>
      <c r="F51" s="71"/>
      <c r="G51" s="71"/>
      <c r="H51" s="31" t="s">
        <v>36</v>
      </c>
      <c r="I51" s="75">
        <v>1850</v>
      </c>
      <c r="J51" s="75"/>
      <c r="K51" s="75"/>
      <c r="L51" s="75"/>
      <c r="M51" s="30"/>
      <c r="N51" s="75">
        <v>149</v>
      </c>
      <c r="O51" s="75"/>
      <c r="P51" s="75"/>
      <c r="Q51" s="31" t="s">
        <v>37</v>
      </c>
      <c r="R51" s="71">
        <v>10</v>
      </c>
      <c r="S51" s="71"/>
      <c r="T51" s="71"/>
      <c r="U51" s="31" t="s">
        <v>36</v>
      </c>
      <c r="V51" s="75">
        <f t="shared" si="7"/>
        <v>1490</v>
      </c>
      <c r="W51" s="75"/>
      <c r="X51" s="75"/>
      <c r="Y51" s="75"/>
      <c r="AA51" s="8">
        <v>47</v>
      </c>
      <c r="AB51" s="9">
        <f t="shared" si="2"/>
        <v>9000</v>
      </c>
      <c r="AC51" s="10">
        <f t="shared" si="3"/>
        <v>8003</v>
      </c>
      <c r="AD51" s="11">
        <f t="shared" si="4"/>
        <v>17003</v>
      </c>
      <c r="AE51" s="8">
        <v>98</v>
      </c>
      <c r="AF51" s="9">
        <f t="shared" si="0"/>
        <v>24262</v>
      </c>
      <c r="AG51" s="10">
        <f t="shared" si="1"/>
        <v>20890</v>
      </c>
      <c r="AH51" s="11">
        <f t="shared" si="5"/>
        <v>45152</v>
      </c>
    </row>
    <row r="52" spans="1:35" ht="14.25" customHeight="1" x14ac:dyDescent="0.15">
      <c r="A52" s="73">
        <v>225</v>
      </c>
      <c r="B52" s="73"/>
      <c r="C52" s="73"/>
      <c r="D52" s="32" t="s">
        <v>37</v>
      </c>
      <c r="E52" s="74">
        <v>6</v>
      </c>
      <c r="F52" s="74"/>
      <c r="G52" s="74"/>
      <c r="H52" s="32" t="s">
        <v>36</v>
      </c>
      <c r="I52" s="73">
        <v>1350</v>
      </c>
      <c r="J52" s="73"/>
      <c r="K52" s="73"/>
      <c r="L52" s="73"/>
      <c r="M52" s="30"/>
      <c r="N52" s="73">
        <v>193</v>
      </c>
      <c r="O52" s="73"/>
      <c r="P52" s="73"/>
      <c r="Q52" s="32" t="s">
        <v>37</v>
      </c>
      <c r="R52" s="74">
        <v>6</v>
      </c>
      <c r="S52" s="74"/>
      <c r="T52" s="74"/>
      <c r="U52" s="32" t="s">
        <v>36</v>
      </c>
      <c r="V52" s="73">
        <f t="shared" si="7"/>
        <v>1158</v>
      </c>
      <c r="W52" s="73"/>
      <c r="X52" s="73"/>
      <c r="Y52" s="73"/>
      <c r="AA52" s="8">
        <v>48</v>
      </c>
      <c r="AB52" s="9">
        <f t="shared" si="2"/>
        <v>9247</v>
      </c>
      <c r="AC52" s="10">
        <f t="shared" si="3"/>
        <v>8215</v>
      </c>
      <c r="AD52" s="11">
        <f t="shared" si="4"/>
        <v>17462</v>
      </c>
      <c r="AE52" s="8">
        <v>99</v>
      </c>
      <c r="AF52" s="9">
        <f t="shared" si="0"/>
        <v>24565</v>
      </c>
      <c r="AG52" s="10">
        <f t="shared" si="1"/>
        <v>21145</v>
      </c>
      <c r="AH52" s="11">
        <f t="shared" si="5"/>
        <v>45710</v>
      </c>
    </row>
    <row r="53" spans="1:35" ht="14.25" customHeight="1" x14ac:dyDescent="0.15">
      <c r="A53" s="70" t="s">
        <v>38</v>
      </c>
      <c r="B53" s="70"/>
      <c r="C53" s="70"/>
      <c r="D53" s="70"/>
      <c r="E53" s="71">
        <f>SUM(E49:G52)</f>
        <v>36</v>
      </c>
      <c r="F53" s="71"/>
      <c r="G53" s="71"/>
      <c r="H53" s="30"/>
      <c r="I53" s="72">
        <f>SUM(I48:L52)</f>
        <v>5707</v>
      </c>
      <c r="J53" s="72"/>
      <c r="K53" s="72"/>
      <c r="L53" s="72"/>
      <c r="M53" s="30"/>
      <c r="N53" s="70" t="s">
        <v>38</v>
      </c>
      <c r="O53" s="70"/>
      <c r="P53" s="70"/>
      <c r="Q53" s="70"/>
      <c r="R53" s="71">
        <f>SUM(R49:T52)</f>
        <v>36</v>
      </c>
      <c r="S53" s="71"/>
      <c r="T53" s="71"/>
      <c r="U53" s="30"/>
      <c r="V53" s="72">
        <f>SUM(V48:Y52)</f>
        <v>5153</v>
      </c>
      <c r="W53" s="72"/>
      <c r="X53" s="72"/>
      <c r="Y53" s="72"/>
      <c r="AA53" s="8">
        <v>49</v>
      </c>
      <c r="AB53" s="9">
        <f t="shared" si="2"/>
        <v>9495</v>
      </c>
      <c r="AC53" s="10">
        <f t="shared" si="3"/>
        <v>8428</v>
      </c>
      <c r="AD53" s="11">
        <f t="shared" si="4"/>
        <v>17923</v>
      </c>
      <c r="AE53" s="8">
        <v>100</v>
      </c>
      <c r="AF53" s="9">
        <f t="shared" si="0"/>
        <v>24867</v>
      </c>
      <c r="AG53" s="10">
        <f t="shared" si="1"/>
        <v>21400</v>
      </c>
      <c r="AH53" s="11">
        <f t="shared" si="5"/>
        <v>46267</v>
      </c>
    </row>
    <row r="54" spans="1:35" ht="14.25" customHeight="1" thickBot="1" x14ac:dyDescent="0.2">
      <c r="W54" s="2"/>
      <c r="X54" s="2"/>
      <c r="Y54" s="2"/>
      <c r="AA54" s="33">
        <v>50</v>
      </c>
      <c r="AB54" s="34">
        <f t="shared" si="2"/>
        <v>9742</v>
      </c>
      <c r="AC54" s="35">
        <f t="shared" si="3"/>
        <v>8640</v>
      </c>
      <c r="AD54" s="36">
        <f t="shared" si="4"/>
        <v>18382</v>
      </c>
      <c r="AE54" s="33">
        <v>101</v>
      </c>
      <c r="AF54" s="34">
        <f t="shared" si="0"/>
        <v>25208</v>
      </c>
      <c r="AG54" s="35">
        <f t="shared" si="1"/>
        <v>21698</v>
      </c>
      <c r="AH54" s="36">
        <f t="shared" si="5"/>
        <v>46906</v>
      </c>
    </row>
    <row r="55" spans="1:35" ht="14.25" customHeight="1" x14ac:dyDescent="0.15">
      <c r="A55" s="37"/>
      <c r="B55" s="38"/>
      <c r="C55" s="57" t="s">
        <v>33</v>
      </c>
      <c r="D55" s="58"/>
      <c r="E55" s="58"/>
      <c r="F55" s="58"/>
      <c r="G55" s="58"/>
      <c r="H55" s="58"/>
      <c r="I55" s="59">
        <f>I53</f>
        <v>5707</v>
      </c>
      <c r="J55" s="60"/>
      <c r="K55" s="60"/>
      <c r="L55" s="60"/>
      <c r="M55" s="39" t="s">
        <v>39</v>
      </c>
      <c r="N55" s="61">
        <v>1.1000000000000001</v>
      </c>
      <c r="O55" s="61"/>
      <c r="P55" s="61"/>
      <c r="Q55" s="39" t="s">
        <v>40</v>
      </c>
      <c r="R55" s="60">
        <f>ROUNDDOWN(I55*N55,0)</f>
        <v>6277</v>
      </c>
      <c r="S55" s="60"/>
      <c r="T55" s="60"/>
      <c r="U55" s="60"/>
      <c r="V55" s="62"/>
      <c r="W55" s="2"/>
      <c r="X55" s="2"/>
      <c r="Y55" s="2"/>
      <c r="AA55" s="40"/>
      <c r="AG55" s="63" t="s">
        <v>41</v>
      </c>
      <c r="AH55" s="63"/>
    </row>
    <row r="56" spans="1:35" ht="14.25" customHeight="1" x14ac:dyDescent="0.15">
      <c r="C56" s="64" t="s">
        <v>3</v>
      </c>
      <c r="D56" s="65"/>
      <c r="E56" s="65"/>
      <c r="F56" s="65"/>
      <c r="G56" s="65"/>
      <c r="H56" s="65"/>
      <c r="I56" s="66">
        <f>V10</f>
        <v>140</v>
      </c>
      <c r="J56" s="67"/>
      <c r="K56" s="67"/>
      <c r="L56" s="67"/>
      <c r="M56" s="41" t="s">
        <v>42</v>
      </c>
      <c r="N56" s="68">
        <v>1.1000000000000001</v>
      </c>
      <c r="O56" s="68"/>
      <c r="P56" s="68"/>
      <c r="Q56" s="41" t="s">
        <v>40</v>
      </c>
      <c r="R56" s="67">
        <f>ROUNDDOWN(I56*N56,0)</f>
        <v>154</v>
      </c>
      <c r="S56" s="67"/>
      <c r="T56" s="67"/>
      <c r="U56" s="67"/>
      <c r="V56" s="69"/>
      <c r="W56" s="2"/>
      <c r="X56" s="2"/>
      <c r="Y56" s="2"/>
      <c r="AA56" s="42" t="s">
        <v>43</v>
      </c>
      <c r="AC56" s="2"/>
      <c r="AD56" s="2"/>
      <c r="AE56" s="2"/>
      <c r="AF56" s="2"/>
      <c r="AG56" s="2"/>
      <c r="AH56" s="2"/>
    </row>
    <row r="57" spans="1:35" ht="14.25" customHeight="1" thickBot="1" x14ac:dyDescent="0.2">
      <c r="C57" s="45" t="s">
        <v>44</v>
      </c>
      <c r="D57" s="46"/>
      <c r="E57" s="46"/>
      <c r="F57" s="46"/>
      <c r="G57" s="46"/>
      <c r="H57" s="46"/>
      <c r="I57" s="47">
        <f>V53</f>
        <v>5153</v>
      </c>
      <c r="J57" s="48"/>
      <c r="K57" s="48"/>
      <c r="L57" s="48"/>
      <c r="M57" s="43" t="s">
        <v>42</v>
      </c>
      <c r="N57" s="49">
        <v>1.1000000000000001</v>
      </c>
      <c r="O57" s="49"/>
      <c r="P57" s="49"/>
      <c r="Q57" s="43" t="s">
        <v>40</v>
      </c>
      <c r="R57" s="48">
        <f>ROUNDDOWN(I57*N57,0)</f>
        <v>5668</v>
      </c>
      <c r="S57" s="48"/>
      <c r="T57" s="48"/>
      <c r="U57" s="48"/>
      <c r="V57" s="50"/>
      <c r="W57" s="2"/>
      <c r="X57" s="2"/>
      <c r="Y57" s="2"/>
      <c r="AA57" s="44" t="s">
        <v>45</v>
      </c>
      <c r="AC57" s="2"/>
      <c r="AD57" s="2"/>
      <c r="AE57" s="2"/>
      <c r="AF57" s="2"/>
      <c r="AG57" s="2"/>
      <c r="AH57" s="2"/>
    </row>
    <row r="58" spans="1:35" ht="14.25" customHeight="1" thickTop="1" thickBot="1" x14ac:dyDescent="0.2">
      <c r="C58" s="51" t="s">
        <v>46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  <c r="R58" s="54">
        <f>SUM(R55:U57)</f>
        <v>12099</v>
      </c>
      <c r="S58" s="55"/>
      <c r="T58" s="55"/>
      <c r="U58" s="55"/>
      <c r="V58" s="56"/>
    </row>
    <row r="59" spans="1:35" ht="13.5" customHeight="1" x14ac:dyDescent="0.15"/>
    <row r="60" spans="1:35" ht="13.5" customHeight="1" x14ac:dyDescent="0.15"/>
    <row r="61" spans="1:35" ht="13.5" customHeight="1" x14ac:dyDescent="0.15">
      <c r="AI61" s="2"/>
    </row>
    <row r="62" spans="1:35" x14ac:dyDescent="0.15">
      <c r="AI62" s="2"/>
    </row>
  </sheetData>
  <mergeCells count="226">
    <mergeCell ref="A3:E3"/>
    <mergeCell ref="F3:L3"/>
    <mergeCell ref="M3:Q3"/>
    <mergeCell ref="S3:Y5"/>
    <mergeCell ref="A4:E10"/>
    <mergeCell ref="F4:I4"/>
    <mergeCell ref="J4:L4"/>
    <mergeCell ref="M4:Q4"/>
    <mergeCell ref="F5:H5"/>
    <mergeCell ref="J5:L5"/>
    <mergeCell ref="V8:Y9"/>
    <mergeCell ref="F9:H9"/>
    <mergeCell ref="J9:L9"/>
    <mergeCell ref="M9:Q9"/>
    <mergeCell ref="M5:Q5"/>
    <mergeCell ref="F6:H6"/>
    <mergeCell ref="J6:L6"/>
    <mergeCell ref="M6:Q6"/>
    <mergeCell ref="S6:U7"/>
    <mergeCell ref="V6:Y7"/>
    <mergeCell ref="F7:H7"/>
    <mergeCell ref="J7:L7"/>
    <mergeCell ref="M7:Q7"/>
    <mergeCell ref="A11:E14"/>
    <mergeCell ref="F11:I11"/>
    <mergeCell ref="J11:L11"/>
    <mergeCell ref="M11:Q11"/>
    <mergeCell ref="F12:H12"/>
    <mergeCell ref="F8:H8"/>
    <mergeCell ref="J8:L8"/>
    <mergeCell ref="M8:Q8"/>
    <mergeCell ref="S8:U9"/>
    <mergeCell ref="J12:L12"/>
    <mergeCell ref="M12:Q12"/>
    <mergeCell ref="S12:U13"/>
    <mergeCell ref="V12:Y13"/>
    <mergeCell ref="F13:H13"/>
    <mergeCell ref="J13:L13"/>
    <mergeCell ref="M13:Q13"/>
    <mergeCell ref="F10:H10"/>
    <mergeCell ref="I10:L10"/>
    <mergeCell ref="M10:Q10"/>
    <mergeCell ref="S10:U11"/>
    <mergeCell ref="V10:Y11"/>
    <mergeCell ref="J16:L16"/>
    <mergeCell ref="M16:Q16"/>
    <mergeCell ref="S16:U17"/>
    <mergeCell ref="V16:Y17"/>
    <mergeCell ref="F17:H17"/>
    <mergeCell ref="J17:L17"/>
    <mergeCell ref="M17:Q17"/>
    <mergeCell ref="F14:H14"/>
    <mergeCell ref="I14:L14"/>
    <mergeCell ref="M14:Q14"/>
    <mergeCell ref="S14:U15"/>
    <mergeCell ref="V14:Y15"/>
    <mergeCell ref="F15:I15"/>
    <mergeCell ref="J15:L15"/>
    <mergeCell ref="M15:Q15"/>
    <mergeCell ref="F16:H16"/>
    <mergeCell ref="F18:H18"/>
    <mergeCell ref="I18:L18"/>
    <mergeCell ref="M18:Q18"/>
    <mergeCell ref="S18:U19"/>
    <mergeCell ref="V18:Y19"/>
    <mergeCell ref="A19:E20"/>
    <mergeCell ref="F19:I19"/>
    <mergeCell ref="J19:L19"/>
    <mergeCell ref="M19:Q19"/>
    <mergeCell ref="F20:H20"/>
    <mergeCell ref="A15:E18"/>
    <mergeCell ref="I20:L20"/>
    <mergeCell ref="M20:Q20"/>
    <mergeCell ref="S20:U21"/>
    <mergeCell ref="V20:Y21"/>
    <mergeCell ref="A21:E24"/>
    <mergeCell ref="F21:I21"/>
    <mergeCell ref="J21:L21"/>
    <mergeCell ref="M21:Q21"/>
    <mergeCell ref="F24:H24"/>
    <mergeCell ref="I24:L24"/>
    <mergeCell ref="AN21:AO21"/>
    <mergeCell ref="AP21:AV21"/>
    <mergeCell ref="AW21:AY21"/>
    <mergeCell ref="F22:H22"/>
    <mergeCell ref="J22:L22"/>
    <mergeCell ref="M22:Q22"/>
    <mergeCell ref="S22:U23"/>
    <mergeCell ref="V22:Y23"/>
    <mergeCell ref="AN22:AO31"/>
    <mergeCell ref="AP22:AS22"/>
    <mergeCell ref="A25:E25"/>
    <mergeCell ref="F25:H25"/>
    <mergeCell ref="I25:L25"/>
    <mergeCell ref="M25:Q25"/>
    <mergeCell ref="AP25:AR25"/>
    <mergeCell ref="AT25:AV25"/>
    <mergeCell ref="AT22:AV22"/>
    <mergeCell ref="AW22:AY22"/>
    <mergeCell ref="F23:H23"/>
    <mergeCell ref="J23:L23"/>
    <mergeCell ref="M23:Q23"/>
    <mergeCell ref="AP23:AR23"/>
    <mergeCell ref="AT23:AV23"/>
    <mergeCell ref="AW23:AY23"/>
    <mergeCell ref="AW25:AY25"/>
    <mergeCell ref="AP26:AR26"/>
    <mergeCell ref="AT26:AV26"/>
    <mergeCell ref="AW26:AY26"/>
    <mergeCell ref="AP27:AR27"/>
    <mergeCell ref="AT27:AV27"/>
    <mergeCell ref="AW27:AY27"/>
    <mergeCell ref="M24:Q24"/>
    <mergeCell ref="AP24:AR24"/>
    <mergeCell ref="AT24:AV24"/>
    <mergeCell ref="AW24:AY24"/>
    <mergeCell ref="AP28:AR28"/>
    <mergeCell ref="AT28:AV28"/>
    <mergeCell ref="AW28:AY28"/>
    <mergeCell ref="A29:E29"/>
    <mergeCell ref="F29:L29"/>
    <mergeCell ref="M29:Q29"/>
    <mergeCell ref="AP29:AR29"/>
    <mergeCell ref="AT29:AV29"/>
    <mergeCell ref="AW29:AY29"/>
    <mergeCell ref="AW30:AY30"/>
    <mergeCell ref="F31:H31"/>
    <mergeCell ref="J31:L31"/>
    <mergeCell ref="M31:Q31"/>
    <mergeCell ref="AP31:AR31"/>
    <mergeCell ref="AS31:AV31"/>
    <mergeCell ref="AW31:AY31"/>
    <mergeCell ref="A30:E39"/>
    <mergeCell ref="F30:I30"/>
    <mergeCell ref="J30:L30"/>
    <mergeCell ref="M30:Q30"/>
    <mergeCell ref="AP30:AR30"/>
    <mergeCell ref="AT30:AV30"/>
    <mergeCell ref="F32:H32"/>
    <mergeCell ref="J32:L32"/>
    <mergeCell ref="M32:Q32"/>
    <mergeCell ref="AN32:AV32"/>
    <mergeCell ref="F35:H35"/>
    <mergeCell ref="J35:L35"/>
    <mergeCell ref="M35:Q35"/>
    <mergeCell ref="F36:H36"/>
    <mergeCell ref="J36:L36"/>
    <mergeCell ref="M36:Q36"/>
    <mergeCell ref="AW32:AY32"/>
    <mergeCell ref="F33:H33"/>
    <mergeCell ref="J33:L33"/>
    <mergeCell ref="M33:Q33"/>
    <mergeCell ref="F34:H34"/>
    <mergeCell ref="J34:L34"/>
    <mergeCell ref="M34:Q34"/>
    <mergeCell ref="F39:H39"/>
    <mergeCell ref="I39:L39"/>
    <mergeCell ref="M39:Q39"/>
    <mergeCell ref="A40:L40"/>
    <mergeCell ref="M40:Q40"/>
    <mergeCell ref="B44:F44"/>
    <mergeCell ref="H44:L44"/>
    <mergeCell ref="M44:Q44"/>
    <mergeCell ref="F37:H37"/>
    <mergeCell ref="J37:L37"/>
    <mergeCell ref="M37:Q37"/>
    <mergeCell ref="F38:H38"/>
    <mergeCell ref="J38:L38"/>
    <mergeCell ref="M38:Q38"/>
    <mergeCell ref="A47:L47"/>
    <mergeCell ref="N47:Y47"/>
    <mergeCell ref="A48:G48"/>
    <mergeCell ref="I48:L48"/>
    <mergeCell ref="N48:T48"/>
    <mergeCell ref="V48:Y48"/>
    <mergeCell ref="S44:U44"/>
    <mergeCell ref="B45:F45"/>
    <mergeCell ref="H45:L45"/>
    <mergeCell ref="M45:Q45"/>
    <mergeCell ref="S45:U45"/>
    <mergeCell ref="V45:X45"/>
    <mergeCell ref="A50:C50"/>
    <mergeCell ref="E50:G50"/>
    <mergeCell ref="I50:L50"/>
    <mergeCell ref="N50:P50"/>
    <mergeCell ref="R50:T50"/>
    <mergeCell ref="V50:Y50"/>
    <mergeCell ref="A49:C49"/>
    <mergeCell ref="E49:G49"/>
    <mergeCell ref="I49:L49"/>
    <mergeCell ref="N49:P49"/>
    <mergeCell ref="R49:T49"/>
    <mergeCell ref="V49:Y49"/>
    <mergeCell ref="A52:C52"/>
    <mergeCell ref="E52:G52"/>
    <mergeCell ref="I52:L52"/>
    <mergeCell ref="N52:P52"/>
    <mergeCell ref="R52:T52"/>
    <mergeCell ref="V52:Y52"/>
    <mergeCell ref="A51:C51"/>
    <mergeCell ref="E51:G51"/>
    <mergeCell ref="I51:L51"/>
    <mergeCell ref="N51:P51"/>
    <mergeCell ref="R51:T51"/>
    <mergeCell ref="V51:Y51"/>
    <mergeCell ref="AG55:AH55"/>
    <mergeCell ref="C56:H56"/>
    <mergeCell ref="I56:L56"/>
    <mergeCell ref="N56:P56"/>
    <mergeCell ref="R56:V56"/>
    <mergeCell ref="A53:D53"/>
    <mergeCell ref="E53:G53"/>
    <mergeCell ref="I53:L53"/>
    <mergeCell ref="N53:Q53"/>
    <mergeCell ref="R53:T53"/>
    <mergeCell ref="V53:Y53"/>
    <mergeCell ref="C57:H57"/>
    <mergeCell ref="I57:L57"/>
    <mergeCell ref="N57:P57"/>
    <mergeCell ref="R57:V57"/>
    <mergeCell ref="C58:Q58"/>
    <mergeCell ref="R58:V58"/>
    <mergeCell ref="C55:H55"/>
    <mergeCell ref="I55:L55"/>
    <mergeCell ref="N55:P55"/>
    <mergeCell ref="R55:V55"/>
  </mergeCells>
  <phoneticPr fontId="2"/>
  <printOptions horizontalCentered="1" verticalCentered="1"/>
  <pageMargins left="0.11811023622047245" right="0.11811023622047245" top="0.19685039370078741" bottom="0.19685039370078741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水道料金表</vt:lpstr>
      <vt:lpstr>水道料金表!Print_Area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峰広</dc:creator>
  <cp:lastModifiedBy>sysadmin</cp:lastModifiedBy>
  <dcterms:created xsi:type="dcterms:W3CDTF">2019-07-30T07:04:48Z</dcterms:created>
  <dcterms:modified xsi:type="dcterms:W3CDTF">2019-09-03T08:36:46Z</dcterms:modified>
</cp:coreProperties>
</file>