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la\Profile$\2808\Desktop\【経営比較分析表】2019_272264_46_010\"/>
    </mc:Choice>
  </mc:AlternateContent>
  <workbookProtection workbookAlgorithmName="SHA-512" workbookHashValue="xcJpUHCmqlXwffcz5rG00Qw1eaaC5+rbNXM+04e+U6ZgdcL7pwosCudGXkywjbY1ZH5SXpkoZn1k7Agqok5aQg==" workbookSaltValue="bJ62ld6II5n6fdPAz69s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<sst xmlns="http://schemas.openxmlformats.org/spreadsheetml/2006/main" count="228" uniqueCount="113">
  <si>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</si>
  <si>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</si>
  <si>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</si>
  <si>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</si>
  <si>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</si>
  <si>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</si>
  <si>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</si>
  <si>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</si>
  <si>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</si>
  <si>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</si>
  <si>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</si>
  <si>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</si>
  <si>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</si>
  <si>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</si>
  <si>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</si>
  <si>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</si>
  <si>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</si>
  <si>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</si>
  <si>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</si>
  <si>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</si>
  <si>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</si>
  <si>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</si>
  <si>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</si>
  <si>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</si>
  <si>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</si>
  <si>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</si>
  <si>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</si>
  <si>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</si>
  <si>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</si>
  <si>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</si>
  <si>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</si>
  <si>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</si>
  <si>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</si>
  <si>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</si>
  <si>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</si>
  <si>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</si>
  <si>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</si>
  <si>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</si>
  <si>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</si>
  <si>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</si>
  <si>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</si>
  <si>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</si>
  <si>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</si>
  <si>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</si>
  <si>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</si>
  <si>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</si>
  <si>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</si>
  <si>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</si>
  <si>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</si>
  <si>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</si>
  <si>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</si>
  <si>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</si>
  <si>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</si>
  <si>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</si>
  <si>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</si>
  <si>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</si>
  <si>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</si>
  <si>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</si>
  <si>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</si>
  <si>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</si>
  <si>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</si>
  <si>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</si>
  <si>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</si>
  <si>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</si>
  <si>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</si>
  <si>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</si>
  <si>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</si>
  <si>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</si>
  <si>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</si>
  <si>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</si>
  <si>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</si>
  <si>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</si>
  <si>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</si>
  <si>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</si>
  <si>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</si>
  <si>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</si>
  <si>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</si>
  <si>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</si>
  <si>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</si>
  <si>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</si>
  <si>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</si>
  <si>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</si>
  <si>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</si>
  <si>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</si>
  <si>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</si>
  <si>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</si>
  <si>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</si>
  <si>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</si>
  <si>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</si>
  <si>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</si>
  <si>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</si>
  <si>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</si>
  <si>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</si>
  <si>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藤井寺市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</si>
  <si>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</si>
  <si>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</si>
  <si>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</si>
  <si>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</si>
  <si>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</si>
  <si>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</si>
  <si>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</si>
  <si>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</si>
  <si>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</si>
  <si>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</si>
  <si>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</si>
  <si>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</si>
  <si>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</si>
  <si>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</si>
  <si>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</si>
  <si>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</si>
  <si>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時点での経営の健全性・効率性は概ね良好であるといえます。右肩下がりを続けてきた給水収益については、大型需要者の増加や新型コロナウイルス感染拡大の影響を受け、今年度は横ばいとなっています。しかし、水需要の上昇は不測の事態によるところが大きく、今後も施設及び管路の更新に必要な財源を確保する必要があります。
　そこで、財源確保策として「藤井寺市水道事業経営審議会」での審議の結果を踏まえ、令和2年10月より水道料金の改定を行いました。また、令和3年4月からの大阪広域水道企業団との経営統合に伴う補助金の活用等、統合によるメリットを活かすことで長期的に安定した水道事業の経営に努めます。</t>
    <rPh sb="1" eb="3">
      <t>レイワ</t>
    </rPh>
    <rPh sb="3" eb="4">
      <t>モト</t>
    </rPh>
    <rPh sb="4" eb="6">
      <t>ネンド</t>
    </rPh>
    <rPh sb="6" eb="8">
      <t>ジテン</t>
    </rPh>
    <rPh sb="10" eb="12">
      <t>ケイエイ</t>
    </rPh>
    <rPh sb="13" eb="16">
      <t>ケンゼンセイ</t>
    </rPh>
    <rPh sb="17" eb="20">
      <t>コウリツセイ</t>
    </rPh>
    <rPh sb="21" eb="22">
      <t>オオム</t>
    </rPh>
    <rPh sb="23" eb="25">
      <t>リョウコウ</t>
    </rPh>
    <rPh sb="34" eb="37">
      <t>ミギカタサ</t>
    </rPh>
    <rPh sb="40" eb="41">
      <t>ツヅ</t>
    </rPh>
    <rPh sb="45" eb="47">
      <t>キュウスイ</t>
    </rPh>
    <rPh sb="47" eb="49">
      <t>シュウエキ</t>
    </rPh>
    <rPh sb="55" eb="57">
      <t>オオガタ</t>
    </rPh>
    <rPh sb="57" eb="59">
      <t>ジュヨウ</t>
    </rPh>
    <rPh sb="59" eb="60">
      <t>シャ</t>
    </rPh>
    <rPh sb="61" eb="63">
      <t>ゾウカ</t>
    </rPh>
    <rPh sb="64" eb="66">
      <t>シンガタ</t>
    </rPh>
    <rPh sb="73" eb="75">
      <t>カンセン</t>
    </rPh>
    <rPh sb="75" eb="77">
      <t>カクダイ</t>
    </rPh>
    <rPh sb="78" eb="80">
      <t>エイキョウ</t>
    </rPh>
    <rPh sb="81" eb="82">
      <t>ウ</t>
    </rPh>
    <rPh sb="84" eb="87">
      <t>コンネンド</t>
    </rPh>
    <rPh sb="88" eb="89">
      <t>ヨコ</t>
    </rPh>
    <rPh sb="103" eb="104">
      <t>ミズ</t>
    </rPh>
    <rPh sb="104" eb="106">
      <t>ジュヨウ</t>
    </rPh>
    <rPh sb="107" eb="109">
      <t>ジョウショウ</t>
    </rPh>
    <rPh sb="110" eb="112">
      <t>フソク</t>
    </rPh>
    <rPh sb="113" eb="115">
      <t>ジタイ</t>
    </rPh>
    <rPh sb="122" eb="123">
      <t>オオ</t>
    </rPh>
    <rPh sb="126" eb="128">
      <t>コンゴ</t>
    </rPh>
    <rPh sb="129" eb="131">
      <t>シセツ</t>
    </rPh>
    <rPh sb="131" eb="132">
      <t>オヨ</t>
    </rPh>
    <rPh sb="133" eb="135">
      <t>カンロ</t>
    </rPh>
    <rPh sb="136" eb="138">
      <t>コウシン</t>
    </rPh>
    <rPh sb="139" eb="141">
      <t>ヒツヨウ</t>
    </rPh>
    <rPh sb="142" eb="144">
      <t>ザイゲン</t>
    </rPh>
    <rPh sb="145" eb="147">
      <t>カクホ</t>
    </rPh>
    <rPh sb="149" eb="151">
      <t>ヒツヨウ</t>
    </rPh>
    <rPh sb="163" eb="165">
      <t>ザイゲン</t>
    </rPh>
    <rPh sb="165" eb="167">
      <t>カクホ</t>
    </rPh>
    <rPh sb="167" eb="168">
      <t>サク</t>
    </rPh>
    <rPh sb="188" eb="190">
      <t>シンギ</t>
    </rPh>
    <rPh sb="191" eb="193">
      <t>ケッカ</t>
    </rPh>
    <rPh sb="194" eb="195">
      <t>フ</t>
    </rPh>
    <rPh sb="198" eb="200">
      <t>レイワ</t>
    </rPh>
    <rPh sb="201" eb="202">
      <t>ネン</t>
    </rPh>
    <rPh sb="204" eb="205">
      <t>ガツ</t>
    </rPh>
    <rPh sb="207" eb="209">
      <t>スイドウ</t>
    </rPh>
    <rPh sb="209" eb="211">
      <t>リョウキン</t>
    </rPh>
    <rPh sb="212" eb="214">
      <t>カイテイ</t>
    </rPh>
    <rPh sb="215" eb="216">
      <t>オコナ</t>
    </rPh>
    <rPh sb="224" eb="226">
      <t>レイワ</t>
    </rPh>
    <rPh sb="227" eb="228">
      <t>ネン</t>
    </rPh>
    <rPh sb="229" eb="230">
      <t>ツキ</t>
    </rPh>
    <rPh sb="233" eb="235">
      <t>オオサカ</t>
    </rPh>
    <rPh sb="235" eb="237">
      <t>コウイキ</t>
    </rPh>
    <rPh sb="237" eb="239">
      <t>スイドウ</t>
    </rPh>
    <rPh sb="239" eb="241">
      <t>キギョウ</t>
    </rPh>
    <rPh sb="241" eb="242">
      <t>ダン</t>
    </rPh>
    <rPh sb="244" eb="246">
      <t>ケイエイ</t>
    </rPh>
    <rPh sb="246" eb="248">
      <t>トウゴウ</t>
    </rPh>
    <rPh sb="249" eb="250">
      <t>トモナ</t>
    </rPh>
    <rPh sb="251" eb="254">
      <t>ホジョキン</t>
    </rPh>
    <rPh sb="255" eb="257">
      <t>カツヨウ</t>
    </rPh>
    <rPh sb="257" eb="258">
      <t>ナド</t>
    </rPh>
    <rPh sb="259" eb="261">
      <t>トウゴウ</t>
    </rPh>
    <rPh sb="269" eb="270">
      <t>イ</t>
    </rPh>
    <rPh sb="275" eb="278">
      <t>チョウキテキ</t>
    </rPh>
    <rPh sb="279" eb="281">
      <t>アンテイ</t>
    </rPh>
    <rPh sb="283" eb="285">
      <t>スイドウ</t>
    </rPh>
    <rPh sb="285" eb="287">
      <t>ジギョウ</t>
    </rPh>
    <rPh sb="288" eb="290">
      <t>ケイエイ</t>
    </rPh>
    <rPh sb="291" eb="292">
      <t>ツト</t>
    </rPh>
    <phoneticPr fontId="4"/>
  </si>
  <si>
    <r>
      <t>　経常収支比率は、道明寺浄水場施設更新に伴う減価償却費及び資産減耗費の増加等の影響により数値が減少し、類似団体平均値を下回るものの100％を上回っており、累積欠損金も発生しておりません。
　流動比率については、令和元年度は流動負債に属する退職給付引当金が皆減したこともあり、類似団体平均値を上回りました。
　企業債残高対給水収益比率については右肩上がりが続いており、健全な状態に近づいています。しかし、依然として類似団体平均値を下回っており、今後もなお施設の更新等が控えている状態です。
　料金回収率は類似団体平均値を上回る状態が続いています。しかし、その大きな要因である給水原価の低さは、現金を伴わない収益科目である長期前受金戻入分による影響が大きいため、経営状況を判断する際には注意が必要</t>
    </r>
    <r>
      <rPr>
        <sz val="11"/>
        <rFont val="ＭＳ ゴシック"/>
        <family val="3"/>
        <charset val="128"/>
      </rPr>
      <t>です</t>
    </r>
    <r>
      <rPr>
        <sz val="11"/>
        <color theme="1"/>
        <rFont val="ＭＳ ゴシック"/>
        <family val="3"/>
        <charset val="128"/>
      </rPr>
      <t>。
　有収率については、再任用職員による漏水調査を行っていること</t>
    </r>
    <r>
      <rPr>
        <sz val="11"/>
        <rFont val="ＭＳ ゴシック"/>
        <family val="3"/>
        <charset val="128"/>
      </rPr>
      <t>等</t>
    </r>
    <r>
      <rPr>
        <sz val="11"/>
        <color theme="1"/>
        <rFont val="ＭＳ ゴシック"/>
        <family val="3"/>
        <charset val="128"/>
      </rPr>
      <t>もあり、類似団体平均値を上回り、良好な数値となっています。</t>
    </r>
    <rPh sb="1" eb="3">
      <t>ケイジョウ</t>
    </rPh>
    <rPh sb="3" eb="5">
      <t>シュウシ</t>
    </rPh>
    <rPh sb="5" eb="7">
      <t>ヒリツ</t>
    </rPh>
    <rPh sb="9" eb="12">
      <t>ドウミョウジ</t>
    </rPh>
    <rPh sb="12" eb="15">
      <t>ジョウスイジョウ</t>
    </rPh>
    <rPh sb="15" eb="17">
      <t>シセツ</t>
    </rPh>
    <rPh sb="17" eb="19">
      <t>コウシン</t>
    </rPh>
    <rPh sb="20" eb="21">
      <t>トモナ</t>
    </rPh>
    <rPh sb="22" eb="24">
      <t>ゲンカ</t>
    </rPh>
    <rPh sb="24" eb="26">
      <t>ショウキャク</t>
    </rPh>
    <rPh sb="26" eb="27">
      <t>ヒ</t>
    </rPh>
    <rPh sb="27" eb="28">
      <t>オヨ</t>
    </rPh>
    <rPh sb="29" eb="31">
      <t>シサン</t>
    </rPh>
    <rPh sb="31" eb="33">
      <t>ゲンモウ</t>
    </rPh>
    <rPh sb="37" eb="38">
      <t>ナド</t>
    </rPh>
    <rPh sb="44" eb="46">
      <t>スウチ</t>
    </rPh>
    <rPh sb="47" eb="49">
      <t>ゲンショウ</t>
    </rPh>
    <rPh sb="51" eb="53">
      <t>ルイジ</t>
    </rPh>
    <rPh sb="53" eb="55">
      <t>ダンタイ</t>
    </rPh>
    <rPh sb="55" eb="57">
      <t>ヘイキン</t>
    </rPh>
    <rPh sb="57" eb="58">
      <t>アタイ</t>
    </rPh>
    <rPh sb="59" eb="61">
      <t>シタマワ</t>
    </rPh>
    <rPh sb="70" eb="72">
      <t>ウワマワ</t>
    </rPh>
    <rPh sb="77" eb="79">
      <t>ルイセキ</t>
    </rPh>
    <rPh sb="79" eb="82">
      <t>ケッソンキン</t>
    </rPh>
    <rPh sb="83" eb="85">
      <t>ハッセイ</t>
    </rPh>
    <rPh sb="95" eb="97">
      <t>リュウドウ</t>
    </rPh>
    <rPh sb="97" eb="99">
      <t>ヒリツ</t>
    </rPh>
    <rPh sb="105" eb="107">
      <t>レイカズ</t>
    </rPh>
    <rPh sb="107" eb="109">
      <t>ガンネン</t>
    </rPh>
    <rPh sb="109" eb="110">
      <t>ド</t>
    </rPh>
    <rPh sb="111" eb="113">
      <t>リュウドウ</t>
    </rPh>
    <rPh sb="113" eb="115">
      <t>フサイ</t>
    </rPh>
    <rPh sb="116" eb="117">
      <t>ゾク</t>
    </rPh>
    <rPh sb="119" eb="121">
      <t>タイショク</t>
    </rPh>
    <rPh sb="121" eb="123">
      <t>キュウフ</t>
    </rPh>
    <rPh sb="123" eb="125">
      <t>ヒキアテ</t>
    </rPh>
    <rPh sb="125" eb="126">
      <t>キン</t>
    </rPh>
    <rPh sb="127" eb="129">
      <t>カイゲン</t>
    </rPh>
    <rPh sb="137" eb="139">
      <t>ルイジ</t>
    </rPh>
    <rPh sb="139" eb="141">
      <t>ダンタイ</t>
    </rPh>
    <rPh sb="141" eb="143">
      <t>ヘイキン</t>
    </rPh>
    <rPh sb="143" eb="144">
      <t>アタイ</t>
    </rPh>
    <rPh sb="145" eb="147">
      <t>ウワマワ</t>
    </rPh>
    <rPh sb="154" eb="156">
      <t>キギョウ</t>
    </rPh>
    <rPh sb="156" eb="157">
      <t>サイ</t>
    </rPh>
    <rPh sb="157" eb="159">
      <t>ザンダカ</t>
    </rPh>
    <rPh sb="159" eb="160">
      <t>タイ</t>
    </rPh>
    <rPh sb="160" eb="162">
      <t>キュウスイ</t>
    </rPh>
    <rPh sb="162" eb="164">
      <t>シュウエキ</t>
    </rPh>
    <rPh sb="164" eb="166">
      <t>ヒリツ</t>
    </rPh>
    <rPh sb="171" eb="173">
      <t>ミギカタ</t>
    </rPh>
    <rPh sb="173" eb="174">
      <t>ア</t>
    </rPh>
    <rPh sb="177" eb="178">
      <t>ツヅ</t>
    </rPh>
    <rPh sb="183" eb="185">
      <t>ケンゼン</t>
    </rPh>
    <rPh sb="186" eb="188">
      <t>ジョウタイ</t>
    </rPh>
    <rPh sb="189" eb="190">
      <t>チカ</t>
    </rPh>
    <rPh sb="201" eb="203">
      <t>イゼン</t>
    </rPh>
    <rPh sb="206" eb="208">
      <t>ルイジ</t>
    </rPh>
    <rPh sb="208" eb="210">
      <t>ダンタイ</t>
    </rPh>
    <rPh sb="210" eb="212">
      <t>ヘイキン</t>
    </rPh>
    <rPh sb="212" eb="213">
      <t>アタイ</t>
    </rPh>
    <rPh sb="214" eb="216">
      <t>シタマワ</t>
    </rPh>
    <rPh sb="221" eb="223">
      <t>コンゴ</t>
    </rPh>
    <rPh sb="226" eb="228">
      <t>シセツ</t>
    </rPh>
    <rPh sb="229" eb="231">
      <t>コウシン</t>
    </rPh>
    <rPh sb="231" eb="232">
      <t>ナド</t>
    </rPh>
    <rPh sb="233" eb="234">
      <t>ヒカ</t>
    </rPh>
    <rPh sb="238" eb="240">
      <t>ジョウタイ</t>
    </rPh>
    <rPh sb="245" eb="247">
      <t>リョウキン</t>
    </rPh>
    <rPh sb="247" eb="249">
      <t>カイシュウ</t>
    </rPh>
    <rPh sb="249" eb="250">
      <t>リツ</t>
    </rPh>
    <rPh sb="251" eb="253">
      <t>ルイジ</t>
    </rPh>
    <rPh sb="253" eb="255">
      <t>ダンタイ</t>
    </rPh>
    <rPh sb="255" eb="258">
      <t>ヘイキンチ</t>
    </rPh>
    <rPh sb="259" eb="261">
      <t>ウワマワ</t>
    </rPh>
    <rPh sb="262" eb="264">
      <t>ジョウタイ</t>
    </rPh>
    <rPh sb="265" eb="266">
      <t>ツヅ</t>
    </rPh>
    <rPh sb="278" eb="279">
      <t>オオ</t>
    </rPh>
    <rPh sb="281" eb="283">
      <t>ヨウイン</t>
    </rPh>
    <rPh sb="286" eb="288">
      <t>キュウスイ</t>
    </rPh>
    <rPh sb="288" eb="290">
      <t>ゲンカ</t>
    </rPh>
    <rPh sb="291" eb="292">
      <t>ヒク</t>
    </rPh>
    <rPh sb="295" eb="297">
      <t>ゲンキン</t>
    </rPh>
    <rPh sb="298" eb="299">
      <t>トモナ</t>
    </rPh>
    <rPh sb="302" eb="304">
      <t>シュウエキ</t>
    </rPh>
    <rPh sb="304" eb="306">
      <t>カモク</t>
    </rPh>
    <rPh sb="309" eb="311">
      <t>チョウキ</t>
    </rPh>
    <rPh sb="311" eb="313">
      <t>マエウ</t>
    </rPh>
    <rPh sb="313" eb="314">
      <t>キン</t>
    </rPh>
    <rPh sb="314" eb="316">
      <t>レイニュウ</t>
    </rPh>
    <rPh sb="316" eb="317">
      <t>ブン</t>
    </rPh>
    <rPh sb="320" eb="322">
      <t>エイキョウ</t>
    </rPh>
    <rPh sb="323" eb="324">
      <t>オオ</t>
    </rPh>
    <rPh sb="329" eb="331">
      <t>ケイエイ</t>
    </rPh>
    <rPh sb="331" eb="333">
      <t>ジョウキョウ</t>
    </rPh>
    <rPh sb="334" eb="336">
      <t>ハンダン</t>
    </rPh>
    <rPh sb="338" eb="339">
      <t>サイ</t>
    </rPh>
    <rPh sb="341" eb="343">
      <t>チュウイ</t>
    </rPh>
    <rPh sb="344" eb="346">
      <t>ヒツヨウ</t>
    </rPh>
    <rPh sb="351" eb="354">
      <t>ユウシュウリツ</t>
    </rPh>
    <rPh sb="360" eb="363">
      <t>サイニンヨウ</t>
    </rPh>
    <rPh sb="363" eb="365">
      <t>ショクイン</t>
    </rPh>
    <rPh sb="368" eb="370">
      <t>ロウスイ</t>
    </rPh>
    <rPh sb="370" eb="372">
      <t>チョウサ</t>
    </rPh>
    <rPh sb="373" eb="374">
      <t>オコナ</t>
    </rPh>
    <rPh sb="380" eb="381">
      <t>ナド</t>
    </rPh>
    <rPh sb="385" eb="387">
      <t>ルイジ</t>
    </rPh>
    <rPh sb="387" eb="389">
      <t>ダンタイ</t>
    </rPh>
    <rPh sb="389" eb="392">
      <t>ヘイキンチ</t>
    </rPh>
    <rPh sb="393" eb="395">
      <t>ウワマワ</t>
    </rPh>
    <rPh sb="397" eb="399">
      <t>リョウコウ</t>
    </rPh>
    <rPh sb="400" eb="402">
      <t>スウチ</t>
    </rPh>
    <phoneticPr fontId="4"/>
  </si>
  <si>
    <t>　有形固定資産減価償却率については、道明寺浄水場施設更新に伴い改善が見られますが、値としては類似団体平均値と同じ程度に留まっています。
　管路経年化率については、右肩上がりとなっており、類似団体平均値を上回る状態が続いています。これは管路の老朽化が進行していることを表しており、更新を早急に行う必要があります。
　管路更新率については、令和元年度は第七次配水管整備事業の2年度目となり管路の更新工事を行いましたが、管路の口径が大きく更新延長が伸びなかったため更新率は上昇せず、類似団体平均値を下回っています。</t>
    <rPh sb="1" eb="3">
      <t>ユウケイ</t>
    </rPh>
    <rPh sb="3" eb="5">
      <t>コテイ</t>
    </rPh>
    <rPh sb="5" eb="7">
      <t>シサン</t>
    </rPh>
    <rPh sb="7" eb="9">
      <t>ゲンカ</t>
    </rPh>
    <rPh sb="9" eb="11">
      <t>ショウキャク</t>
    </rPh>
    <rPh sb="11" eb="12">
      <t>リツ</t>
    </rPh>
    <rPh sb="18" eb="21">
      <t>ドウミョウジ</t>
    </rPh>
    <rPh sb="21" eb="24">
      <t>ジョウスイジョウ</t>
    </rPh>
    <rPh sb="24" eb="26">
      <t>シセツ</t>
    </rPh>
    <rPh sb="26" eb="28">
      <t>コウシン</t>
    </rPh>
    <rPh sb="29" eb="30">
      <t>トモナ</t>
    </rPh>
    <rPh sb="31" eb="33">
      <t>カイゼン</t>
    </rPh>
    <rPh sb="34" eb="35">
      <t>ミ</t>
    </rPh>
    <rPh sb="41" eb="42">
      <t>アタイ</t>
    </rPh>
    <rPh sb="46" eb="48">
      <t>ルイジ</t>
    </rPh>
    <rPh sb="48" eb="50">
      <t>ダンタイ</t>
    </rPh>
    <rPh sb="50" eb="53">
      <t>ヘイキンチ</t>
    </rPh>
    <rPh sb="59" eb="60">
      <t>トド</t>
    </rPh>
    <rPh sb="69" eb="71">
      <t>カンロ</t>
    </rPh>
    <rPh sb="71" eb="74">
      <t>ケイネンカ</t>
    </rPh>
    <rPh sb="74" eb="75">
      <t>リツ</t>
    </rPh>
    <rPh sb="81" eb="83">
      <t>ミギカタ</t>
    </rPh>
    <rPh sb="83" eb="84">
      <t>ア</t>
    </rPh>
    <rPh sb="93" eb="95">
      <t>ルイジ</t>
    </rPh>
    <rPh sb="95" eb="97">
      <t>ダンタイ</t>
    </rPh>
    <rPh sb="97" eb="99">
      <t>ヘイキン</t>
    </rPh>
    <rPh sb="99" eb="100">
      <t>チ</t>
    </rPh>
    <rPh sb="101" eb="103">
      <t>ウワマワ</t>
    </rPh>
    <rPh sb="104" eb="106">
      <t>ジョウタイ</t>
    </rPh>
    <rPh sb="107" eb="108">
      <t>ツヅ</t>
    </rPh>
    <rPh sb="117" eb="119">
      <t>カンロ</t>
    </rPh>
    <rPh sb="120" eb="122">
      <t>ロウキュウ</t>
    </rPh>
    <rPh sb="122" eb="123">
      <t>カ</t>
    </rPh>
    <rPh sb="124" eb="126">
      <t>シンコウ</t>
    </rPh>
    <rPh sb="133" eb="134">
      <t>アラワ</t>
    </rPh>
    <rPh sb="139" eb="141">
      <t>コウシン</t>
    </rPh>
    <rPh sb="142" eb="144">
      <t>ソウキュウ</t>
    </rPh>
    <rPh sb="145" eb="146">
      <t>オコナ</t>
    </rPh>
    <rPh sb="147" eb="149">
      <t>ヒツヨウ</t>
    </rPh>
    <rPh sb="157" eb="159">
      <t>カンロ</t>
    </rPh>
    <rPh sb="159" eb="161">
      <t>コウシン</t>
    </rPh>
    <rPh sb="161" eb="162">
      <t>リツ</t>
    </rPh>
    <rPh sb="168" eb="170">
      <t>レイワ</t>
    </rPh>
    <rPh sb="170" eb="172">
      <t>ガンネン</t>
    </rPh>
    <rPh sb="172" eb="173">
      <t>ド</t>
    </rPh>
    <rPh sb="174" eb="175">
      <t>ダイ</t>
    </rPh>
    <rPh sb="175" eb="177">
      <t>ナナジ</t>
    </rPh>
    <rPh sb="180" eb="182">
      <t>セイビ</t>
    </rPh>
    <rPh sb="182" eb="184">
      <t>ジギョウ</t>
    </rPh>
    <rPh sb="192" eb="194">
      <t>カンロ</t>
    </rPh>
    <rPh sb="195" eb="197">
      <t>コウシン</t>
    </rPh>
    <rPh sb="197" eb="199">
      <t>コウジ</t>
    </rPh>
    <rPh sb="200" eb="201">
      <t>オコナ</t>
    </rPh>
    <rPh sb="207" eb="209">
      <t>カンロ</t>
    </rPh>
    <rPh sb="210" eb="212">
      <t>コウケイ</t>
    </rPh>
    <rPh sb="213" eb="214">
      <t>オオ</t>
    </rPh>
    <rPh sb="216" eb="218">
      <t>コウシン</t>
    </rPh>
    <rPh sb="218" eb="220">
      <t>エンチョウ</t>
    </rPh>
    <rPh sb="221" eb="222">
      <t>ノ</t>
    </rPh>
    <rPh sb="229" eb="231">
      <t>コウシン</t>
    </rPh>
    <rPh sb="231" eb="232">
      <t>リツ</t>
    </rPh>
    <rPh sb="233" eb="235">
      <t>ジョウショウ</t>
    </rPh>
    <rPh sb="238" eb="240">
      <t>ルイジ</t>
    </rPh>
    <rPh sb="240" eb="242">
      <t>ダンタイ</t>
    </rPh>
    <rPh sb="242" eb="245">
      <t>ヘイキンチ</t>
    </rPh>
    <rPh sb="246" eb="248">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</si>
</sst>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1.62</c:v>
                </c:pt>
                <c:pt idx="1">
                  <c:v>0.28999999999999998</c:v>
                </c:pt>
                <c:pt idx="2">
                  <c:v>1.22</c:v>
                </c:pt>
                <c:pt idx="3">
                  <c:v>0.32</c:v>
                </c:pt>
                <c:pt idx="4">
                  <c:v>0.3</c:v>
                </c:pt>
              </c:numCache>
            </c:numRef>
          </c:val>
          <c:extLst>
            <c:ext xmlns:c16="http://schemas.microsoft.com/office/drawing/2014/chart" uri="{C3380CC4-5D6E-409C-BE32-E72D297353CC}">
              <c16:uniqueId val="{00000000-0AAD-46F0-9723-72C37436E2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0AAD-46F0-9723-72C37436E2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80</c:v>
                </c:pt>
                <c:pt idx="1">
                  <c:v>79.319999999999993</c:v>
                </c:pt>
                <c:pt idx="2">
                  <c:v>78.48</c:v>
                </c:pt>
                <c:pt idx="3">
                  <c:v>76.89</c:v>
                </c:pt>
                <c:pt idx="4">
                  <c:v>77.06</c:v>
                </c:pt>
              </c:numCache>
            </c:numRef>
          </c:val>
          <c:extLst>
            <c:ext xmlns:c16="http://schemas.microsoft.com/office/drawing/2014/chart" uri="{C3380CC4-5D6E-409C-BE32-E72D297353CC}">
              <c16:uniqueId val="{00000000-FC74-45E7-818A-F79FC1BD39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FC74-45E7-818A-F79FC1BD39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96.41</c:v>
                </c:pt>
                <c:pt idx="1">
                  <c:v>97.29</c:v>
                </c:pt>
                <c:pt idx="2">
                  <c:v>97.96</c:v>
                </c:pt>
                <c:pt idx="3">
                  <c:v>98.47</c:v>
                </c:pt>
                <c:pt idx="4">
                  <c:v>98</c:v>
                </c:pt>
              </c:numCache>
            </c:numRef>
          </c:val>
          <c:extLst>
            <c:ext xmlns:c16="http://schemas.microsoft.com/office/drawing/2014/chart" uri="{C3380CC4-5D6E-409C-BE32-E72D297353CC}">
              <c16:uniqueId val="{00000000-1438-4F6C-9FD4-5CE76EF6A9B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1438-4F6C-9FD4-5CE76EF6A9B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113.37</c:v>
                </c:pt>
                <c:pt idx="1">
                  <c:v>112.46</c:v>
                </c:pt>
                <c:pt idx="2">
                  <c:v>111.07</c:v>
                </c:pt>
                <c:pt idx="3">
                  <c:v>116.29</c:v>
                </c:pt>
                <c:pt idx="4">
                  <c:v>110.42</c:v>
                </c:pt>
              </c:numCache>
            </c:numRef>
          </c:val>
          <c:extLst>
            <c:ext xmlns:c16="http://schemas.microsoft.com/office/drawing/2014/chart" uri="{C3380CC4-5D6E-409C-BE32-E72D297353CC}">
              <c16:uniqueId val="{00000000-AB64-4CB0-82D0-F4C846B271E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AB64-4CB0-82D0-F4C846B271E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45.87</c:v>
                </c:pt>
                <c:pt idx="1">
                  <c:v>47.36</c:v>
                </c:pt>
                <c:pt idx="2">
                  <c:v>48.04</c:v>
                </c:pt>
                <c:pt idx="3">
                  <c:v>49.29</c:v>
                </c:pt>
                <c:pt idx="4">
                  <c:v>48.7</c:v>
                </c:pt>
              </c:numCache>
            </c:numRef>
          </c:val>
          <c:extLst>
            <c:ext xmlns:c16="http://schemas.microsoft.com/office/drawing/2014/chart" uri="{C3380CC4-5D6E-409C-BE32-E72D297353CC}">
              <c16:uniqueId val="{00000000-1ECB-4E9A-A888-490858942ED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1ECB-4E9A-A888-490858942ED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14.27</c:v>
                </c:pt>
                <c:pt idx="1">
                  <c:v>14.74</c:v>
                </c:pt>
                <c:pt idx="2">
                  <c:v>15.35</c:v>
                </c:pt>
                <c:pt idx="3">
                  <c:v>16.77</c:v>
                </c:pt>
                <c:pt idx="4">
                  <c:v>18.78</c:v>
                </c:pt>
              </c:numCache>
            </c:numRef>
          </c:val>
          <c:extLst>
            <c:ext xmlns:c16="http://schemas.microsoft.com/office/drawing/2014/chart" uri="{C3380CC4-5D6E-409C-BE32-E72D297353CC}">
              <c16:uniqueId val="{00000000-7DB7-43F8-859F-7CD1D3169D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7DB7-43F8-859F-7CD1D3169D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A8-4F29-8BE9-DD58F86734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DEA8-4F29-8BE9-DD58F86734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359.41</c:v>
                </c:pt>
                <c:pt idx="1">
                  <c:v>309.77</c:v>
                </c:pt>
                <c:pt idx="2">
                  <c:v>300.14</c:v>
                </c:pt>
                <c:pt idx="3">
                  <c:v>336.81</c:v>
                </c:pt>
                <c:pt idx="4">
                  <c:v>386.35</c:v>
                </c:pt>
              </c:numCache>
            </c:numRef>
          </c:val>
          <c:extLst>
            <c:ext xmlns:c16="http://schemas.microsoft.com/office/drawing/2014/chart" uri="{C3380CC4-5D6E-409C-BE32-E72D297353CC}">
              <c16:uniqueId val="{00000000-94B4-4D32-8CE8-D30A04DA9B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94B4-4D32-8CE8-D30A04DA9B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215.19</c:v>
                </c:pt>
                <c:pt idx="1">
                  <c:v>200.51</c:v>
                </c:pt>
                <c:pt idx="2">
                  <c:v>222.85</c:v>
                </c:pt>
                <c:pt idx="3">
                  <c:v>231.22</c:v>
                </c:pt>
                <c:pt idx="4">
                  <c:v>267.57</c:v>
                </c:pt>
              </c:numCache>
            </c:numRef>
          </c:val>
          <c:extLst>
            <c:ext xmlns:c16="http://schemas.microsoft.com/office/drawing/2014/chart" uri="{C3380CC4-5D6E-409C-BE32-E72D297353CC}">
              <c16:uniqueId val="{00000000-AFEC-4FAF-80F1-3E0F321A33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AFEC-4FAF-80F1-3E0F321A33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109.83</c:v>
                </c:pt>
                <c:pt idx="1">
                  <c:v>108.45</c:v>
                </c:pt>
                <c:pt idx="2">
                  <c:v>105.4</c:v>
                </c:pt>
                <c:pt idx="3">
                  <c:v>111.64</c:v>
                </c:pt>
                <c:pt idx="4">
                  <c:v>104.87</c:v>
                </c:pt>
              </c:numCache>
            </c:numRef>
          </c:val>
          <c:extLst>
            <c:ext xmlns:c16="http://schemas.microsoft.com/office/drawing/2014/chart" uri="{C3380CC4-5D6E-409C-BE32-E72D297353CC}">
              <c16:uniqueId val="{00000000-934C-47C2-99E8-7273ABEE80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934C-47C2-99E8-7273ABEE80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145.86000000000001</c:v>
                </c:pt>
                <c:pt idx="1">
                  <c:v>148.19999999999999</c:v>
                </c:pt>
                <c:pt idx="2">
                  <c:v>151.36000000000001</c:v>
                </c:pt>
                <c:pt idx="3">
                  <c:v>142.22</c:v>
                </c:pt>
                <c:pt idx="4">
                  <c:v>151.77000000000001</c:v>
                </c:pt>
              </c:numCache>
            </c:numRef>
          </c:val>
          <c:extLst>
            <c:ext xmlns:c16="http://schemas.microsoft.com/office/drawing/2014/chart" uri="{C3380CC4-5D6E-409C-BE32-E72D297353CC}">
              <c16:uniqueId val="{00000000-75CE-46B8-920D-E7BA61F747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75CE-46B8-920D-E7BA61F747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大阪府　藤井寺市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f>データ!$R$6</f>
        <v>64509</v>
      </c>
      <c r="AM8" s="61"/>
      <c r="AN8" s="61"/>
      <c r="AO8" s="61"/>
      <c r="AP8" s="61"/>
      <c r="AQ8" s="61"/>
      <c r="AR8" s="61"/>
      <c r="AS8" s="61"/>
      <c r="AT8" s="52">
        <f>データ!$S$6</f>
        <v>8.89</v>
      </c>
      <c r="AU8" s="53"/>
      <c r="AV8" s="53"/>
      <c r="AW8" s="53"/>
      <c r="AX8" s="53"/>
      <c r="AY8" s="53"/>
      <c r="AZ8" s="53"/>
      <c r="BA8" s="53"/>
      <c r="BB8" s="54">
        <f>データ!$T$6</f>
        <v>7256.36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70.849999999999994</v>
      </c>
      <c r="J10" s="53"/>
      <c r="K10" s="53"/>
      <c r="L10" s="53"/>
      <c r="M10" s="53"/>
      <c r="N10" s="53"/>
      <c r="O10" s="64"/>
      <c r="P10" s="54">
        <f>データ!$P$6</f>
        <v>100</v>
      </c>
      <c r="Q10" s="54"/>
      <c r="R10" s="54"/>
      <c r="S10" s="54"/>
      <c r="T10" s="54"/>
      <c r="U10" s="54"/>
      <c r="V10" s="54"/>
      <c r="W10" s="61">
        <f>データ!$Q$6</f>
        <v>2964</v>
      </c>
      <c r="X10" s="61"/>
      <c r="Y10" s="61"/>
      <c r="Z10" s="61"/>
      <c r="AA10" s="61"/>
      <c r="AB10" s="61"/>
      <c r="AC10" s="61"/>
      <c r="AD10" s="2"/>
      <c r="AE10" s="2"/>
      <c r="AF10" s="2"/>
      <c r="AG10" s="2"/>
      <c r="AH10" s="4"/>
      <c r="AI10" s="4"/>
      <c r="AJ10" s="4"/>
      <c r="AK10" s="4"/>
      <c r="AL10" s="61">
        <f>データ!$U$6</f>
        <v>65274</v>
      </c>
      <c r="AM10" s="61"/>
      <c r="AN10" s="61"/>
      <c r="AO10" s="61"/>
      <c r="AP10" s="61"/>
      <c r="AQ10" s="61"/>
      <c r="AR10" s="61"/>
      <c r="AS10" s="61"/>
      <c r="AT10" s="52">
        <f>データ!$V$6</f>
        <v>8.4600000000000009</v>
      </c>
      <c r="AU10" s="53"/>
      <c r="AV10" s="53"/>
      <c r="AW10" s="53"/>
      <c r="AX10" s="53"/>
      <c r="AY10" s="53"/>
      <c r="AZ10" s="53"/>
      <c r="BA10" s="53"/>
      <c r="BB10" s="54">
        <f>データ!$W$6</f>
        <v>7715.6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syDhYk+kXArVEkQdb6VmODx2gadfblR1HSKEUzThWD1LScRiZMotj+bzT7wbpYm/p+CP19qd5woyWpKZjSC7Q==" saltValue="u7+qTW7RSvYZ8LFCRqVm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272264</v>
      </c>
      <c r="D6" s="34">
        <f t="shared" si="3"/>
        <v>46</v>
      </c>
      <c r="E6" s="34">
        <f t="shared" si="3"/>
        <v>1</v>
      </c>
      <c r="F6" s="34">
        <f t="shared" si="3"/>
        <v>0</v>
      </c>
      <c r="G6" s="34">
        <f t="shared" si="3"/>
        <v>1</v>
      </c>
      <c r="H6" s="34" t="str">
        <f t="shared" si="3"/>
        <v>大阪府　藤井寺市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70.849999999999994</v>
      </c>
      <c r="P6" s="35">
        <f t="shared" si="3"/>
        <v>100</v>
      </c>
      <c r="Q6" s="35">
        <f t="shared" si="3"/>
        <v>2964</v>
      </c>
      <c r="R6" s="35">
        <f t="shared" si="3"/>
        <v>64509</v>
      </c>
      <c r="S6" s="35">
        <f t="shared" si="3"/>
        <v>8.89</v>
      </c>
      <c r="T6" s="35">
        <f t="shared" si="3"/>
        <v>7256.36</v>
      </c>
      <c r="U6" s="35">
        <f t="shared" si="3"/>
        <v>65274</v>
      </c>
      <c r="V6" s="35">
        <f t="shared" si="3"/>
        <v>8.4600000000000009</v>
      </c>
      <c r="W6" s="35">
        <f t="shared" si="3"/>
        <v>7715.6</v>
      </c>
      <c r="X6" s="36">
        <f>IF(X7="",NA(),X7)</f>
        <v>113.37</v>
      </c>
      <c r="Y6" s="36">
        <f t="shared" ref="Y6:AG6" si="4">IF(Y7="",NA(),Y7)</f>
        <v>112.46</v>
      </c>
      <c r="Z6" s="36">
        <f t="shared" si="4"/>
        <v>111.07</v>
      </c>
      <c r="AA6" s="36">
        <f t="shared" si="4"/>
        <v>116.29</v>
      </c>
      <c r="AB6" s="36">
        <f t="shared" si="4"/>
        <v>110.42</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359.41</v>
      </c>
      <c r="AU6" s="36">
        <f t="shared" ref="AU6:BC6" si="6">IF(AU7="",NA(),AU7)</f>
        <v>309.77</v>
      </c>
      <c r="AV6" s="36">
        <f t="shared" si="6"/>
        <v>300.14</v>
      </c>
      <c r="AW6" s="36">
        <f t="shared" si="6"/>
        <v>336.81</v>
      </c>
      <c r="AX6" s="36">
        <f t="shared" si="6"/>
        <v>386.35</v>
      </c>
      <c r="AY6" s="36">
        <f t="shared" si="6"/>
        <v>346.59</v>
      </c>
      <c r="AZ6" s="36">
        <f t="shared" si="6"/>
        <v>357.82</v>
      </c>
      <c r="BA6" s="36">
        <f t="shared" si="6"/>
        <v>355.5</v>
      </c>
      <c r="BB6" s="36">
        <f t="shared" si="6"/>
        <v>349.83</v>
      </c>
      <c r="BC6" s="36">
        <f t="shared" si="6"/>
        <v>360.86</v>
      </c>
      <c r="BD6" s="35" t="str">
        <f>IF(BD7="","",IF(BD7="-","【-】","【"&amp;SUBSTITUTE(TEXT(BD7,"#,##0.00"),"-","△")&amp;"】"))</f>
        <v>【264.97】</v>
      </c>
      <c r="BE6" s="36">
        <f>IF(BE7="",NA(),BE7)</f>
        <v>215.19</v>
      </c>
      <c r="BF6" s="36">
        <f t="shared" ref="BF6:BN6" si="7">IF(BF7="",NA(),BF7)</f>
        <v>200.51</v>
      </c>
      <c r="BG6" s="36">
        <f t="shared" si="7"/>
        <v>222.85</v>
      </c>
      <c r="BH6" s="36">
        <f t="shared" si="7"/>
        <v>231.22</v>
      </c>
      <c r="BI6" s="36">
        <f t="shared" si="7"/>
        <v>267.57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109.83</v>
      </c>
      <c r="BQ6" s="36">
        <f t="shared" ref="BQ6:BY6" si="8">IF(BQ7="",NA(),BQ7)</f>
        <v>108.45</v>
      </c>
      <c r="BR6" s="36">
        <f t="shared" si="8"/>
        <v>105.4</v>
      </c>
      <c r="BS6" s="36">
        <f t="shared" si="8"/>
        <v>111.64</v>
      </c>
      <c r="BT6" s="36">
        <f t="shared" si="8"/>
        <v>104.87</v>
      </c>
      <c r="BU6" s="36">
        <f t="shared" si="8"/>
        <v>105.71</v>
      </c>
      <c r="BV6" s="36">
        <f t="shared" si="8"/>
        <v>106.01</v>
      </c>
      <c r="BW6" s="36">
        <f t="shared" si="8"/>
        <v>104.57</v>
      </c>
      <c r="BX6" s="36">
        <f t="shared" si="8"/>
        <v>103.54</v>
      </c>
      <c r="BY6" s="36">
        <f t="shared" si="8"/>
        <v>103.32</v>
      </c>
      <c r="BZ6" s="35" t="str">
        <f>IF(BZ7="","",IF(BZ7="-","【-】","【"&amp;SUBSTITUTE(TEXT(BZ7,"#,##0.00"),"-","△")&amp;"】"))</f>
        <v>【103.24】</v>
      </c>
      <c r="CA6" s="36">
        <f>IF(CA7="",NA(),CA7)</f>
        <v>145.86000000000001</v>
      </c>
      <c r="CB6" s="36">
        <f t="shared" ref="CB6:CJ6" si="9">IF(CB7="",NA(),CB7)</f>
        <v>148.19999999999999</v>
      </c>
      <c r="CC6" s="36">
        <f t="shared" si="9"/>
        <v>151.36000000000001</v>
      </c>
      <c r="CD6" s="36">
        <f t="shared" si="9"/>
        <v>142.22</v>
      </c>
      <c r="CE6" s="36">
        <f t="shared" si="9"/>
        <v>151.77000000000001</v>
      </c>
      <c r="CF6" s="36">
        <f t="shared" si="9"/>
        <v>162.15</v>
      </c>
      <c r="CG6" s="36">
        <f t="shared" si="9"/>
        <v>162.24</v>
      </c>
      <c r="CH6" s="36">
        <f t="shared" si="9"/>
        <v>165.47</v>
      </c>
      <c r="CI6" s="36">
        <f t="shared" si="9"/>
        <v>167.46</v>
      </c>
      <c r="CJ6" s="36">
        <f t="shared" si="9"/>
        <v>168.56</v>
      </c>
      <c r="CK6" s="35" t="str">
        <f>IF(CK7="","",IF(CK7="-","【-】","【"&amp;SUBSTITUTE(TEXT(CK7,"#,##0.00"),"-","△")&amp;"】"))</f>
        <v>【168.38】</v>
      </c>
      <c r="CL6" s="36">
        <f>IF(CL7="",NA(),CL7)</f>
        <v>80</v>
      </c>
      <c r="CM6" s="36">
        <f t="shared" ref="CM6:CU6" si="10">IF(CM7="",NA(),CM7)</f>
        <v>79.319999999999993</v>
      </c>
      <c r="CN6" s="36">
        <f t="shared" si="10"/>
        <v>78.48</v>
      </c>
      <c r="CO6" s="36">
        <f t="shared" si="10"/>
        <v>76.89</v>
      </c>
      <c r="CP6" s="36">
        <f t="shared" si="10"/>
        <v>77.06</v>
      </c>
      <c r="CQ6" s="36">
        <f t="shared" si="10"/>
        <v>59.34</v>
      </c>
      <c r="CR6" s="36">
        <f t="shared" si="10"/>
        <v>59.11</v>
      </c>
      <c r="CS6" s="36">
        <f t="shared" si="10"/>
        <v>59.74</v>
      </c>
      <c r="CT6" s="36">
        <f t="shared" si="10"/>
        <v>59.46</v>
      </c>
      <c r="CU6" s="36">
        <f t="shared" si="10"/>
        <v>59.51</v>
      </c>
      <c r="CV6" s="35" t="str">
        <f>IF(CV7="","",IF(CV7="-","【-】","【"&amp;SUBSTITUTE(TEXT(CV7,"#,##0.00"),"-","△")&amp;"】"))</f>
        <v>【60.00】</v>
      </c>
      <c r="CW6" s="36">
        <f>IF(CW7="",NA(),CW7)</f>
        <v>96.41</v>
      </c>
      <c r="CX6" s="36">
        <f t="shared" ref="CX6:DF6" si="11">IF(CX7="",NA(),CX7)</f>
        <v>97.29</v>
      </c>
      <c r="CY6" s="36">
        <f t="shared" si="11"/>
        <v>97.96</v>
      </c>
      <c r="CZ6" s="36">
        <f t="shared" si="11"/>
        <v>98.47</v>
      </c>
      <c r="DA6" s="36">
        <f t="shared" si="11"/>
        <v>98</v>
      </c>
      <c r="DB6" s="36">
        <f t="shared" si="11"/>
        <v>87.74</v>
      </c>
      <c r="DC6" s="36">
        <f t="shared" si="11"/>
        <v>87.91</v>
      </c>
      <c r="DD6" s="36">
        <f t="shared" si="11"/>
        <v>87.28</v>
      </c>
      <c r="DE6" s="36">
        <f t="shared" si="11"/>
        <v>87.41</v>
      </c>
      <c r="DF6" s="36">
        <f t="shared" si="11"/>
        <v>87.08</v>
      </c>
      <c r="DG6" s="35" t="str">
        <f>IF(DG7="","",IF(DG7="-","【-】","【"&amp;SUBSTITUTE(TEXT(DG7,"#,##0.00"),"-","△")&amp;"】"))</f>
        <v>【89.80】</v>
      </c>
      <c r="DH6" s="36">
        <f>IF(DH7="",NA(),DH7)</f>
        <v>45.87</v>
      </c>
      <c r="DI6" s="36">
        <f t="shared" ref="DI6:DQ6" si="12">IF(DI7="",NA(),DI7)</f>
        <v>47.36</v>
      </c>
      <c r="DJ6" s="36">
        <f t="shared" si="12"/>
        <v>48.04</v>
      </c>
      <c r="DK6" s="36">
        <f t="shared" si="12"/>
        <v>49.29</v>
      </c>
      <c r="DL6" s="36">
        <f t="shared" si="12"/>
        <v>48.7</v>
      </c>
      <c r="DM6" s="36">
        <f t="shared" si="12"/>
        <v>46.27</v>
      </c>
      <c r="DN6" s="36">
        <f t="shared" si="12"/>
        <v>46.88</v>
      </c>
      <c r="DO6" s="36">
        <f t="shared" si="12"/>
        <v>46.94</v>
      </c>
      <c r="DP6" s="36">
        <f t="shared" si="12"/>
        <v>47.62</v>
      </c>
      <c r="DQ6" s="36">
        <f t="shared" si="12"/>
        <v>48.55</v>
      </c>
      <c r="DR6" s="35" t="str">
        <f>IF(DR7="","",IF(DR7="-","【-】","【"&amp;SUBSTITUTE(TEXT(DR7,"#,##0.00"),"-","△")&amp;"】"))</f>
        <v>【49.59】</v>
      </c>
      <c r="DS6" s="36">
        <f>IF(DS7="",NA(),DS7)</f>
        <v>14.27</v>
      </c>
      <c r="DT6" s="36">
        <f t="shared" ref="DT6:EB6" si="13">IF(DT7="",NA(),DT7)</f>
        <v>14.74</v>
      </c>
      <c r="DU6" s="36">
        <f t="shared" si="13"/>
        <v>15.35</v>
      </c>
      <c r="DV6" s="36">
        <f t="shared" si="13"/>
        <v>16.77</v>
      </c>
      <c r="DW6" s="36">
        <f t="shared" si="13"/>
        <v>18.78</v>
      </c>
      <c r="DX6" s="36">
        <f t="shared" si="13"/>
        <v>10.93</v>
      </c>
      <c r="DY6" s="36">
        <f t="shared" si="13"/>
        <v>13.39</v>
      </c>
      <c r="DZ6" s="36">
        <f t="shared" si="13"/>
        <v>14.48</v>
      </c>
      <c r="EA6" s="36">
        <f t="shared" si="13"/>
        <v>16.27</v>
      </c>
      <c r="EB6" s="36">
        <f t="shared" si="13"/>
        <v>17.11</v>
      </c>
      <c r="EC6" s="35" t="str">
        <f>IF(EC7="","",IF(EC7="-","【-】","【"&amp;SUBSTITUTE(TEXT(EC7,"#,##0.00"),"-","△")&amp;"】"))</f>
        <v>【19.44】</v>
      </c>
      <c r="ED6" s="36">
        <f>IF(ED7="",NA(),ED7)</f>
        <v>1.62</v>
      </c>
      <c r="EE6" s="36">
        <f t="shared" ref="EE6:EM6" si="14">IF(EE7="",NA(),EE7)</f>
        <v>0.28999999999999998</v>
      </c>
      <c r="EF6" s="36">
        <f t="shared" si="14"/>
        <v>1.22</v>
      </c>
      <c r="EG6" s="36">
        <f t="shared" si="14"/>
        <v>0.32</v>
      </c>
      <c r="EH6" s="36">
        <f t="shared" si="14"/>
        <v>0.3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272264</v>
      </c>
      <c r="D7" s="38">
        <v>46</v>
      </c>
      <c r="E7" s="38">
        <v>1</v>
      </c>
      <c r="F7" s="38">
        <v>0</v>
      </c>
      <c r="G7" s="38">
        <v>1</v>
      </c>
      <c r="H7" s="38" t="s">
        <v>93</v>
      </c>
      <c r="I7" s="38" t="s">
        <v>94</v>
      </c>
      <c r="J7" s="38" t="s">
        <v>95</v>
      </c>
      <c r="K7" s="38" t="s">
        <v>96</v>
      </c>
      <c r="L7" s="38" t="s">
        <v>97</v>
      </c>
      <c r="M7" s="38" t="s">
        <v>98</v>
      </c>
      <c r="N7" s="39" t="s">
        <v>99</v>
      </c>
      <c r="O7" s="39">
        <v>70.849999999999994</v>
      </c>
      <c r="P7" s="39">
        <v>100</v>
      </c>
      <c r="Q7" s="39">
        <v>2964</v>
      </c>
      <c r="R7" s="39">
        <v>64509</v>
      </c>
      <c r="S7" s="39">
        <v>8.89</v>
      </c>
      <c r="T7" s="39">
        <v>7256.36</v>
      </c>
      <c r="U7" s="39">
        <v>65274</v>
      </c>
      <c r="V7" s="39">
        <v>8.4600000000000009</v>
      </c>
      <c r="W7" s="39">
        <v>7715.6</v>
      </c>
      <c r="X7" s="39">
        <v>113.37</v>
      </c>
      <c r="Y7" s="39">
        <v>112.46</v>
      </c>
      <c r="Z7" s="39">
        <v>111.07</v>
      </c>
      <c r="AA7" s="39">
        <v>116.29</v>
      </c>
      <c r="AB7" s="39">
        <v>110.42</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359.41</v>
      </c>
      <c r="AU7" s="39">
        <v>309.77</v>
      </c>
      <c r="AV7" s="39">
        <v>300.14</v>
      </c>
      <c r="AW7" s="39">
        <v>336.81</v>
      </c>
      <c r="AX7" s="39">
        <v>386.35</v>
      </c>
      <c r="AY7" s="39">
        <v>346.59</v>
      </c>
      <c r="AZ7" s="39">
        <v>357.82</v>
      </c>
      <c r="BA7" s="39">
        <v>355.5</v>
      </c>
      <c r="BB7" s="39">
        <v>349.83</v>
      </c>
      <c r="BC7" s="39">
        <v>360.86</v>
      </c>
      <c r="BD7" s="39">
        <v>264.97000000000003</v>
      </c>
      <c r="BE7" s="39">
        <v>215.19</v>
      </c>
      <c r="BF7" s="39">
        <v>200.51</v>
      </c>
      <c r="BG7" s="39">
        <v>222.85</v>
      </c>
      <c r="BH7" s="39">
        <v>231.22</v>
      </c>
      <c r="BI7" s="39">
        <v>267.57</v>
      </c>
      <c r="BJ7" s="39">
        <v>312.02999999999997</v>
      </c>
      <c r="BK7" s="39">
        <v>307.45999999999998</v>
      </c>
      <c r="BL7" s="39">
        <v>312.58</v>
      </c>
      <c r="BM7" s="39">
        <v>314.87</v>
      </c>
      <c r="BN7" s="39">
        <v>309.27999999999997</v>
      </c>
      <c r="BO7" s="39">
        <v>266.61</v>
      </c>
      <c r="BP7" s="39">
        <v>109.83</v>
      </c>
      <c r="BQ7" s="39">
        <v>108.45</v>
      </c>
      <c r="BR7" s="39">
        <v>105.4</v>
      </c>
      <c r="BS7" s="39">
        <v>111.64</v>
      </c>
      <c r="BT7" s="39">
        <v>104.87</v>
      </c>
      <c r="BU7" s="39">
        <v>105.71</v>
      </c>
      <c r="BV7" s="39">
        <v>106.01</v>
      </c>
      <c r="BW7" s="39">
        <v>104.57</v>
      </c>
      <c r="BX7" s="39">
        <v>103.54</v>
      </c>
      <c r="BY7" s="39">
        <v>103.32</v>
      </c>
      <c r="BZ7" s="39">
        <v>103.24</v>
      </c>
      <c r="CA7" s="39">
        <v>145.86000000000001</v>
      </c>
      <c r="CB7" s="39">
        <v>148.19999999999999</v>
      </c>
      <c r="CC7" s="39">
        <v>151.36000000000001</v>
      </c>
      <c r="CD7" s="39">
        <v>142.22</v>
      </c>
      <c r="CE7" s="39">
        <v>151.77000000000001</v>
      </c>
      <c r="CF7" s="39">
        <v>162.15</v>
      </c>
      <c r="CG7" s="39">
        <v>162.24</v>
      </c>
      <c r="CH7" s="39">
        <v>165.47</v>
      </c>
      <c r="CI7" s="39">
        <v>167.46</v>
      </c>
      <c r="CJ7" s="39">
        <v>168.56</v>
      </c>
      <c r="CK7" s="39">
        <v>168.38</v>
      </c>
      <c r="CL7" s="39">
        <v>80</v>
      </c>
      <c r="CM7" s="39">
        <v>79.319999999999993</v>
      </c>
      <c r="CN7" s="39">
        <v>78.48</v>
      </c>
      <c r="CO7" s="39">
        <v>76.89</v>
      </c>
      <c r="CP7" s="39">
        <v>77.06</v>
      </c>
      <c r="CQ7" s="39">
        <v>59.34</v>
      </c>
      <c r="CR7" s="39">
        <v>59.11</v>
      </c>
      <c r="CS7" s="39">
        <v>59.74</v>
      </c>
      <c r="CT7" s="39">
        <v>59.46</v>
      </c>
      <c r="CU7" s="39">
        <v>59.51</v>
      </c>
      <c r="CV7" s="39">
        <v>60</v>
      </c>
      <c r="CW7" s="39">
        <v>96.41</v>
      </c>
      <c r="CX7" s="39">
        <v>97.29</v>
      </c>
      <c r="CY7" s="39">
        <v>97.96</v>
      </c>
      <c r="CZ7" s="39">
        <v>98.47</v>
      </c>
      <c r="DA7" s="39">
        <v>98</v>
      </c>
      <c r="DB7" s="39">
        <v>87.74</v>
      </c>
      <c r="DC7" s="39">
        <v>87.91</v>
      </c>
      <c r="DD7" s="39">
        <v>87.28</v>
      </c>
      <c r="DE7" s="39">
        <v>87.41</v>
      </c>
      <c r="DF7" s="39">
        <v>87.08</v>
      </c>
      <c r="DG7" s="39">
        <v>89.8</v>
      </c>
      <c r="DH7" s="39">
        <v>45.87</v>
      </c>
      <c r="DI7" s="39">
        <v>47.36</v>
      </c>
      <c r="DJ7" s="39">
        <v>48.04</v>
      </c>
      <c r="DK7" s="39">
        <v>49.29</v>
      </c>
      <c r="DL7" s="39">
        <v>48.7</v>
      </c>
      <c r="DM7" s="39">
        <v>46.27</v>
      </c>
      <c r="DN7" s="39">
        <v>46.88</v>
      </c>
      <c r="DO7" s="39">
        <v>46.94</v>
      </c>
      <c r="DP7" s="39">
        <v>47.62</v>
      </c>
      <c r="DQ7" s="39">
        <v>48.55</v>
      </c>
      <c r="DR7" s="39">
        <v>49.59</v>
      </c>
      <c r="DS7" s="39">
        <v>14.27</v>
      </c>
      <c r="DT7" s="39">
        <v>14.74</v>
      </c>
      <c r="DU7" s="39">
        <v>15.35</v>
      </c>
      <c r="DV7" s="39">
        <v>16.77</v>
      </c>
      <c r="DW7" s="39">
        <v>18.78</v>
      </c>
      <c r="DX7" s="39">
        <v>10.93</v>
      </c>
      <c r="DY7" s="39">
        <v>13.39</v>
      </c>
      <c r="DZ7" s="39">
        <v>14.48</v>
      </c>
      <c r="EA7" s="39">
        <v>16.27</v>
      </c>
      <c r="EB7" s="39">
        <v>17.11</v>
      </c>
      <c r="EC7" s="39">
        <v>19.440000000000001</v>
      </c>
      <c r="ED7" s="39">
        <v>1.62</v>
      </c>
      <c r="EE7" s="39">
        <v>0.28999999999999998</v>
      </c>
      <c r="EF7" s="39">
        <v>1.22</v>
      </c>
      <c r="EG7" s="39">
        <v>0.32</v>
      </c>
      <c r="EH7" s="39">
        <v>0.3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藤井寺市水道局</cp:lastModifiedBy>
  <cp:lastPrinted>2021-01-26T08:33:41Z</cp:lastPrinted>
  <dcterms:created xsi:type="dcterms:W3CDTF">2020-12-04T02:11:33Z</dcterms:created>
  <dcterms:modified xsi:type="dcterms:W3CDTF">2021-02-10T04:05:45Z</dcterms:modified>
  <cp:category/>
</cp:coreProperties>
</file>