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40.11\水道課\経営比較分析表\28年度分\"/>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W10" i="4"/>
  <c r="B10" i="4"/>
  <c r="BB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<sst xmlns="http://schemas.openxmlformats.org/spreadsheetml/2006/main" count="232" uniqueCount="120">
  <si>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</si>
  <si>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</si>
  <si>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</si>
  <si>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</si>
  <si>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</si>
  <si>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</si>
  <si>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</si>
  <si>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</si>
  <si>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</si>
  <si>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</si>
  <si>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</si>
  <si>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</si>
  <si>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</si>
  <si>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</si>
  <si>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</si>
  <si>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</si>
  <si>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</si>
  <si>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</si>
  <si>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</si>
  <si>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</si>
  <si>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</si>
  <si>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</si>
  <si>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</si>
  <si>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</si>
  <si>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</si>
  <si>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</si>
  <si>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</si>
  <si>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</si>
  <si>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</si>
  <si>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</si>
  <si>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</si>
  <si>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</si>
  <si>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</si>
  <si>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</si>
  <si>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</si>
  <si>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</si>
  <si>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</si>
  <si>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</si>
  <si>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</si>
  <si>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</si>
  <si>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</si>
  <si>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</si>
  <si>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</si>
  <si>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</si>
  <si>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</si>
  <si>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</si>
  <si>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</si>
  <si>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</si>
  <si>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</si>
  <si>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</si>
  <si>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</si>
  <si>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</si>
  <si>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</si>
  <si>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</si>
  <si>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</si>
  <si>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</si>
  <si>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</si>
  <si>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</si>
  <si>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</si>
  <si>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</si>
  <si>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</si>
  <si>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</si>
  <si>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</si>
  <si>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</si>
  <si>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</si>
  <si>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</si>
  <si>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</si>
  <si>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</si>
  <si>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</si>
  <si>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</si>
  <si>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</si>
  <si>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</si>
  <si>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</si>
  <si>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</si>
  <si>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</si>
  <si>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</si>
  <si>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</si>
  <si>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</si>
  <si>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</si>
  <si>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</si>
  <si>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</si>
  <si>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</si>
  <si>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</si>
  <si>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</si>
  <si>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</si>
  <si>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</si>
  <si>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</si>
  <si>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</si>
  <si>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</si>
  <si>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</si>
  <si>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</si>
  <si>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</si>
  <si>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</si>
  <si>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</si>
  <si>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</si>
  <si>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</si>
  <si>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</si>
  <si>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</si>
  <si>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</si>
  <si>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</si>
  <si>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</si>
  <si>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</si>
  <si>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</si>
  <si>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</si>
  <si>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</si>
  <si>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田尻町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</si>
  <si>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</si>
  <si>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</si>
  <si>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</si>
  <si>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</si>
  <si>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</si>
  <si>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</si>
  <si>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</si>
  <si>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</si>
  <si>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</si>
  <si>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</si>
  <si>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</si>
  <si>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では、近年警察学校の開校及び開発行為等により、水道料金の収入が増加したことなどから⑤料金回収率が100％を超えており、類似団体の平均値と比べて高くなっている。また、機構改革による事務の効率化が図られたことなどにより、⑥給水原価が類似団体の平均値と比べて低くなっている。これらのことから、経常収益が経常費用を上回り、①経常収支比率が100％を超えるとともに、類似団体の平均値と比べて高くなっている。さらに、②累積欠損金比率においては欠損金がないため０となっている。
　また、企業債については、平成9年度から平成25年度にかけて借入を行っていない。そのため、④企業債残高対給水収益比率が類似団体の平均値と比べて大幅に低くなっている。</t>
    <rPh sb="1" eb="3">
      <t>ホンチョウ</t>
    </rPh>
    <rPh sb="6" eb="8">
      <t>キンネン</t>
    </rPh>
    <rPh sb="8" eb="10">
      <t>ケイサツ</t>
    </rPh>
    <rPh sb="10" eb="12">
      <t>ガッコウ</t>
    </rPh>
    <rPh sb="13" eb="15">
      <t>カイコウ</t>
    </rPh>
    <rPh sb="15" eb="16">
      <t>オヨ</t>
    </rPh>
    <rPh sb="17" eb="19">
      <t>カイハツ</t>
    </rPh>
    <rPh sb="19" eb="21">
      <t>コウイ</t>
    </rPh>
    <rPh sb="21" eb="22">
      <t>トウ</t>
    </rPh>
    <rPh sb="31" eb="33">
      <t>シュウニュウ</t>
    </rPh>
    <rPh sb="34" eb="36">
      <t>ゾウカ</t>
    </rPh>
    <rPh sb="45" eb="47">
      <t>リョウキン</t>
    </rPh>
    <rPh sb="47" eb="49">
      <t>カイシュウ</t>
    </rPh>
    <rPh sb="49" eb="50">
      <t>リツ</t>
    </rPh>
    <rPh sb="56" eb="57">
      <t>コ</t>
    </rPh>
    <rPh sb="62" eb="64">
      <t>ルイジ</t>
    </rPh>
    <rPh sb="64" eb="66">
      <t>ダンタイ</t>
    </rPh>
    <rPh sb="67" eb="70">
      <t>ヘイキンチ</t>
    </rPh>
    <rPh sb="71" eb="72">
      <t>クラ</t>
    </rPh>
    <rPh sb="74" eb="75">
      <t>タカ</t>
    </rPh>
    <rPh sb="85" eb="89">
      <t>キコウカイカク</t>
    </rPh>
    <rPh sb="99" eb="100">
      <t>ハカ</t>
    </rPh>
    <rPh sb="112" eb="114">
      <t>キュウスイ</t>
    </rPh>
    <rPh sb="114" eb="116">
      <t>ゲンカ</t>
    </rPh>
    <rPh sb="117" eb="121">
      <t>ルイジダンタイ</t>
    </rPh>
    <rPh sb="122" eb="125">
      <t>ヘイキンチ</t>
    </rPh>
    <rPh sb="126" eb="127">
      <t>クラ</t>
    </rPh>
    <rPh sb="129" eb="130">
      <t>ヒク</t>
    </rPh>
    <rPh sb="146" eb="150">
      <t>ケイジョウシュウエキ</t>
    </rPh>
    <rPh sb="151" eb="153">
      <t>ケイジョウ</t>
    </rPh>
    <rPh sb="153" eb="155">
      <t>ヒヨウ</t>
    </rPh>
    <rPh sb="156" eb="158">
      <t>ウワマワ</t>
    </rPh>
    <rPh sb="161" eb="163">
      <t>ケイジョウ</t>
    </rPh>
    <rPh sb="163" eb="165">
      <t>シュウシ</t>
    </rPh>
    <rPh sb="165" eb="167">
      <t>ヒリツ</t>
    </rPh>
    <rPh sb="173" eb="174">
      <t>コ</t>
    </rPh>
    <rPh sb="181" eb="185">
      <t>ルイジダンタイ</t>
    </rPh>
    <rPh sb="186" eb="189">
      <t>ヘイキンチ</t>
    </rPh>
    <rPh sb="190" eb="191">
      <t>クラ</t>
    </rPh>
    <rPh sb="193" eb="194">
      <t>タカ</t>
    </rPh>
    <rPh sb="206" eb="211">
      <t>ルイセキケッソンキン</t>
    </rPh>
    <rPh sb="211" eb="213">
      <t>ヒリツ</t>
    </rPh>
    <rPh sb="218" eb="221">
      <t>ケッソンキン</t>
    </rPh>
    <rPh sb="239" eb="241">
      <t>キギョウ</t>
    </rPh>
    <rPh sb="241" eb="242">
      <t>サイ</t>
    </rPh>
    <rPh sb="248" eb="250">
      <t>ヘイセイ</t>
    </rPh>
    <rPh sb="251" eb="252">
      <t>ネン</t>
    </rPh>
    <rPh sb="252" eb="253">
      <t>ド</t>
    </rPh>
    <rPh sb="255" eb="257">
      <t>ヘイセイ</t>
    </rPh>
    <rPh sb="259" eb="260">
      <t>ネン</t>
    </rPh>
    <rPh sb="260" eb="261">
      <t>ド</t>
    </rPh>
    <rPh sb="265" eb="267">
      <t>カリイレ</t>
    </rPh>
    <rPh sb="268" eb="269">
      <t>オコナ</t>
    </rPh>
    <rPh sb="281" eb="283">
      <t>キギョウ</t>
    </rPh>
    <rPh sb="283" eb="284">
      <t>サイ</t>
    </rPh>
    <rPh sb="284" eb="286">
      <t>ザンダカ</t>
    </rPh>
    <rPh sb="286" eb="287">
      <t>タイ</t>
    </rPh>
    <rPh sb="287" eb="289">
      <t>キュウスイ</t>
    </rPh>
    <rPh sb="289" eb="291">
      <t>シュウエキ</t>
    </rPh>
    <rPh sb="291" eb="293">
      <t>ヒリツ</t>
    </rPh>
    <rPh sb="294" eb="298">
      <t>ルイジダンタイ</t>
    </rPh>
    <rPh sb="299" eb="302">
      <t>ヘイキンチ</t>
    </rPh>
    <rPh sb="303" eb="304">
      <t>クラ</t>
    </rPh>
    <rPh sb="306" eb="308">
      <t>オオハバ</t>
    </rPh>
    <rPh sb="309" eb="310">
      <t>ヒク</t>
    </rPh>
    <phoneticPr fontId="4"/>
  </si>
  <si>
    <t>　水道管は、下水道管渠の布設時（昭和63年度～平成21年度）に大部分を更新しており、比較的新しい水道管となっている。そのため、②管路経年化率が類似団体の平均値と比べて低くなっている。
　なお、③管路更新率は、平成27年度までは類似団体の平均値と比べて低くなっていたが、平成28年度は、老朽管の更新延長が昨年度と比べ約3.5倍となったため、類似団体の平均値と比べて高くなっている。</t>
    <rPh sb="1" eb="4">
      <t>スイドウカン</t>
    </rPh>
    <rPh sb="6" eb="9">
      <t>ゲスイドウ</t>
    </rPh>
    <rPh sb="9" eb="11">
      <t>カンキョ</t>
    </rPh>
    <rPh sb="12" eb="14">
      <t>フセツ</t>
    </rPh>
    <rPh sb="14" eb="15">
      <t>ジ</t>
    </rPh>
    <rPh sb="16" eb="18">
      <t>ショウワ</t>
    </rPh>
    <rPh sb="20" eb="21">
      <t>ネン</t>
    </rPh>
    <rPh sb="21" eb="22">
      <t>ド</t>
    </rPh>
    <rPh sb="23" eb="25">
      <t>ヘイセイ</t>
    </rPh>
    <rPh sb="27" eb="28">
      <t>ネン</t>
    </rPh>
    <rPh sb="28" eb="29">
      <t>ド</t>
    </rPh>
    <rPh sb="31" eb="34">
      <t>ダイブブン</t>
    </rPh>
    <rPh sb="35" eb="37">
      <t>コウシン</t>
    </rPh>
    <rPh sb="42" eb="45">
      <t>ヒカクテキ</t>
    </rPh>
    <rPh sb="45" eb="46">
      <t>アタラ</t>
    </rPh>
    <rPh sb="48" eb="51">
      <t>スイドウカン</t>
    </rPh>
    <rPh sb="64" eb="68">
      <t>カンロケイネン</t>
    </rPh>
    <rPh sb="68" eb="69">
      <t>カ</t>
    </rPh>
    <rPh sb="69" eb="70">
      <t>リツ</t>
    </rPh>
    <rPh sb="71" eb="75">
      <t>ルイジダンタイ</t>
    </rPh>
    <rPh sb="76" eb="79">
      <t>ヘイキンチ</t>
    </rPh>
    <rPh sb="80" eb="81">
      <t>クラ</t>
    </rPh>
    <rPh sb="83" eb="84">
      <t>ヒク</t>
    </rPh>
    <rPh sb="104" eb="106">
      <t>ヘイセイ</t>
    </rPh>
    <rPh sb="108" eb="110">
      <t>ネンド</t>
    </rPh>
    <rPh sb="113" eb="117">
      <t>ルイジダンタイ</t>
    </rPh>
    <rPh sb="118" eb="121">
      <t>ヘイキンチ</t>
    </rPh>
    <rPh sb="122" eb="123">
      <t>クラ</t>
    </rPh>
    <rPh sb="125" eb="126">
      <t>ヒク</t>
    </rPh>
    <rPh sb="134" eb="136">
      <t>ヘイセイ</t>
    </rPh>
    <rPh sb="138" eb="139">
      <t>ネン</t>
    </rPh>
    <rPh sb="139" eb="140">
      <t>ド</t>
    </rPh>
    <rPh sb="142" eb="144">
      <t>ロウキュウ</t>
    </rPh>
    <rPh sb="144" eb="145">
      <t>カン</t>
    </rPh>
    <rPh sb="146" eb="148">
      <t>コウシン</t>
    </rPh>
    <rPh sb="148" eb="150">
      <t>エンチョウ</t>
    </rPh>
    <rPh sb="151" eb="154">
      <t>サクネンド</t>
    </rPh>
    <rPh sb="155" eb="156">
      <t>クラ</t>
    </rPh>
    <rPh sb="157" eb="158">
      <t>ヤク</t>
    </rPh>
    <rPh sb="161" eb="162">
      <t>バイ</t>
    </rPh>
    <rPh sb="169" eb="173">
      <t>ルイジダンタイ</t>
    </rPh>
    <rPh sb="174" eb="177">
      <t>ヘイキンチ</t>
    </rPh>
    <rPh sb="178" eb="179">
      <t>クラ</t>
    </rPh>
    <rPh sb="181" eb="182">
      <t>タカ</t>
    </rPh>
    <phoneticPr fontId="4"/>
  </si>
  <si>
    <t>　現在は経常収支比率が100％を大きく超えるとともに、類似団体の平均値と比べて高くなり、安定した経営となっている。しかし、浄水場において、機械設備や配水池等の老朽化が進み、単独経営を行うと今後、多額の修繕・更新の費用が必要となることが予想されることなどから、より安心・安全な水道供給を行うため、大阪広域水道企業団との経営統合について、検討、協議を行っている。また、平成32年度までに経営戦略の策定を行う必要があると考えている。</t>
    <rPh sb="1" eb="3">
      <t>ゲンザイ</t>
    </rPh>
    <rPh sb="4" eb="6">
      <t>ケイジョウ</t>
    </rPh>
    <rPh sb="6" eb="8">
      <t>シュウシ</t>
    </rPh>
    <rPh sb="8" eb="10">
      <t>ヒリツ</t>
    </rPh>
    <rPh sb="16" eb="17">
      <t>オオ</t>
    </rPh>
    <rPh sb="19" eb="20">
      <t>コ</t>
    </rPh>
    <rPh sb="27" eb="31">
      <t>ルイジダンタイ</t>
    </rPh>
    <rPh sb="32" eb="35">
      <t>ヘイキンチ</t>
    </rPh>
    <rPh sb="36" eb="37">
      <t>クラ</t>
    </rPh>
    <rPh sb="39" eb="40">
      <t>タカ</t>
    </rPh>
    <rPh sb="44" eb="46">
      <t>アンテイ</t>
    </rPh>
    <rPh sb="48" eb="50">
      <t>ケイエイ</t>
    </rPh>
    <rPh sb="61" eb="64">
      <t>ジョウスイジョウ</t>
    </rPh>
    <rPh sb="69" eb="71">
      <t>キカイ</t>
    </rPh>
    <rPh sb="71" eb="73">
      <t>セツビ</t>
    </rPh>
    <rPh sb="74" eb="77">
      <t>ハイスイチ</t>
    </rPh>
    <rPh sb="77" eb="78">
      <t>トウ</t>
    </rPh>
    <rPh sb="79" eb="82">
      <t>ロウキュウカ</t>
    </rPh>
    <rPh sb="83" eb="84">
      <t>スス</t>
    </rPh>
    <rPh sb="86" eb="90">
      <t>タンドクケイエイ</t>
    </rPh>
    <rPh sb="91" eb="92">
      <t>オコナ</t>
    </rPh>
    <rPh sb="94" eb="96">
      <t>コンゴ</t>
    </rPh>
    <rPh sb="97" eb="99">
      <t>タガク</t>
    </rPh>
    <rPh sb="100" eb="102">
      <t>シュウゼン</t>
    </rPh>
    <rPh sb="103" eb="105">
      <t>コウシン</t>
    </rPh>
    <rPh sb="106" eb="108">
      <t>ヒヨウ</t>
    </rPh>
    <rPh sb="109" eb="111">
      <t>ヒツヨウ</t>
    </rPh>
    <rPh sb="117" eb="119">
      <t>ヨソウ</t>
    </rPh>
    <rPh sb="131" eb="133">
      <t>アンシン</t>
    </rPh>
    <rPh sb="134" eb="136">
      <t>アンゼン</t>
    </rPh>
    <rPh sb="137" eb="141">
      <t>スイドウキョウキュウ</t>
    </rPh>
    <rPh sb="142" eb="143">
      <t>オコナ</t>
    </rPh>
    <rPh sb="147" eb="156">
      <t>オオサカコウイキスイドウキギョウダン</t>
    </rPh>
    <rPh sb="158" eb="162">
      <t>ケイエイトウゴウ</t>
    </rPh>
    <rPh sb="167" eb="169">
      <t>ケントウ</t>
    </rPh>
    <rPh sb="170" eb="172">
      <t>キョウギ</t>
    </rPh>
    <rPh sb="173" eb="174">
      <t>オコナ</t>
    </rPh>
    <rPh sb="182" eb="184">
      <t>ヘイセイ</t>
    </rPh>
    <rPh sb="186" eb="187">
      <t>ネン</t>
    </rPh>
    <rPh sb="187" eb="188">
      <t>ド</t>
    </rPh>
    <rPh sb="191" eb="195">
      <t>ケイエイセンリャク</t>
    </rPh>
    <rPh sb="196" eb="198">
      <t>サクテイ</t>
    </rPh>
    <rPh sb="199" eb="200">
      <t>オコナ</t>
    </rPh>
    <rPh sb="201" eb="203">
      <t>ヒツヨウ</t>
    </rPh>
    <rPh sb="207" eb="2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</si>
</sst>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0.15</c:v>
                </c:pt>
                <c:pt idx="2">
                  <c:v>0.25</c:v>
                </c:pt>
                <c:pt idx="3">
                  <c:v>0.5</c:v>
                </c:pt>
                <c:pt idx="4">
                  <c:v>1.71</c:v>
                </c:pt>
              </c:numCache>
            </c:numRef>
          </c:val>
        </c:ser>
        <c:dLbls>
          <c:showLegendKey val="0"/>
          <c:showVal val="0"/>
          <c:showCatName val="0"/>
          <c:showSerName val="0"/>
          <c:showPercent val="0"/>
          <c:showBubbleSize val="0"/>
        </c:dLbls>
        <c:gapWidth val="150"/>
        <c:axId val="219036320"/>
        <c:axId val="21903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9036320"/>
        <c:axId val="219038280"/>
      </c:lineChart>
      <c:dateAx>
        <c:axId val="219036320"/>
        <c:scaling>
          <c:orientation val="minMax"/>
        </c:scaling>
        <c:delete val="1"/>
        <c:axPos val="b"/>
        <c:numFmt formatCode="ge" sourceLinked="1"/>
        <c:majorTickMark val="none"/>
        <c:minorTickMark val="none"/>
        <c:tickLblPos val="none"/>
        <c:crossAx val="219038280"/>
        <c:crosses val="autoZero"/>
        <c:auto val="1"/>
        <c:lblOffset val="100"/>
        <c:baseTimeUnit val="years"/>
      </c:dateAx>
      <c:valAx>
        <c:axId val="21903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39.659999999999997</c:v>
                </c:pt>
                <c:pt idx="1">
                  <c:v>43.13</c:v>
                </c:pt>
                <c:pt idx="2">
                  <c:v>43.83</c:v>
                </c:pt>
                <c:pt idx="3">
                  <c:v>44.41</c:v>
                </c:pt>
                <c:pt idx="4">
                  <c:v>45.69</c:v>
                </c:pt>
              </c:numCache>
            </c:numRef>
          </c:val>
        </c:ser>
        <c:dLbls>
          <c:showLegendKey val="0"/>
          <c:showVal val="0"/>
          <c:showCatName val="0"/>
          <c:showSerName val="0"/>
          <c:showPercent val="0"/>
          <c:showBubbleSize val="0"/>
        </c:dLbls>
        <c:gapWidth val="150"/>
        <c:axId val="287497712"/>
        <c:axId val="28749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87497712"/>
        <c:axId val="287494184"/>
      </c:lineChart>
      <c:dateAx>
        <c:axId val="287497712"/>
        <c:scaling>
          <c:orientation val="minMax"/>
        </c:scaling>
        <c:delete val="1"/>
        <c:axPos val="b"/>
        <c:numFmt formatCode="ge" sourceLinked="1"/>
        <c:majorTickMark val="none"/>
        <c:minorTickMark val="none"/>
        <c:tickLblPos val="none"/>
        <c:crossAx val="287494184"/>
        <c:crosses val="autoZero"/>
        <c:auto val="1"/>
        <c:lblOffset val="100"/>
        <c:baseTimeUnit val="years"/>
      </c:dateAx>
      <c:valAx>
        <c:axId val="2874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94.19</c:v>
                </c:pt>
                <c:pt idx="1">
                  <c:v>90.51</c:v>
                </c:pt>
                <c:pt idx="2">
                  <c:v>88.43</c:v>
                </c:pt>
                <c:pt idx="3">
                  <c:v>87.61</c:v>
                </c:pt>
                <c:pt idx="4">
                  <c:v>85.46</c:v>
                </c:pt>
              </c:numCache>
            </c:numRef>
          </c:val>
        </c:ser>
        <c:dLbls>
          <c:showLegendKey val="0"/>
          <c:showVal val="0"/>
          <c:showCatName val="0"/>
          <c:showSerName val="0"/>
          <c:showPercent val="0"/>
          <c:showBubbleSize val="0"/>
        </c:dLbls>
        <c:gapWidth val="150"/>
        <c:axId val="287498104"/>
        <c:axId val="287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87498104"/>
        <c:axId val="287498496"/>
      </c:lineChart>
      <c:dateAx>
        <c:axId val="287498104"/>
        <c:scaling>
          <c:orientation val="minMax"/>
        </c:scaling>
        <c:delete val="1"/>
        <c:axPos val="b"/>
        <c:numFmt formatCode="ge" sourceLinked="1"/>
        <c:majorTickMark val="none"/>
        <c:minorTickMark val="none"/>
        <c:tickLblPos val="none"/>
        <c:crossAx val="287498496"/>
        <c:crosses val="autoZero"/>
        <c:auto val="1"/>
        <c:lblOffset val="100"/>
        <c:baseTimeUnit val="years"/>
      </c:dateAx>
      <c:valAx>
        <c:axId val="2874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9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121.44</c:v>
                </c:pt>
                <c:pt idx="1">
                  <c:v>112.82</c:v>
                </c:pt>
                <c:pt idx="2">
                  <c:v>113.47</c:v>
                </c:pt>
                <c:pt idx="3">
                  <c:v>116.72</c:v>
                </c:pt>
                <c:pt idx="4">
                  <c:v>113.17</c:v>
                </c:pt>
              </c:numCache>
            </c:numRef>
          </c:val>
        </c:ser>
        <c:dLbls>
          <c:showLegendKey val="0"/>
          <c:showVal val="0"/>
          <c:showCatName val="0"/>
          <c:showSerName val="0"/>
          <c:showPercent val="0"/>
          <c:showBubbleSize val="0"/>
        </c:dLbls>
        <c:gapWidth val="150"/>
        <c:axId val="287192584"/>
        <c:axId val="28719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87192584"/>
        <c:axId val="287194152"/>
      </c:lineChart>
      <c:dateAx>
        <c:axId val="287192584"/>
        <c:scaling>
          <c:orientation val="minMax"/>
        </c:scaling>
        <c:delete val="1"/>
        <c:axPos val="b"/>
        <c:numFmt formatCode="ge" sourceLinked="1"/>
        <c:majorTickMark val="none"/>
        <c:minorTickMark val="none"/>
        <c:tickLblPos val="none"/>
        <c:crossAx val="287194152"/>
        <c:crosses val="autoZero"/>
        <c:auto val="1"/>
        <c:lblOffset val="100"/>
        <c:baseTimeUnit val="years"/>
      </c:dateAx>
      <c:valAx>
        <c:axId val="287194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19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18.16</c:v>
                </c:pt>
                <c:pt idx="1">
                  <c:v>18.559999999999999</c:v>
                </c:pt>
                <c:pt idx="2">
                  <c:v>45.81</c:v>
                </c:pt>
                <c:pt idx="3">
                  <c:v>47.47</c:v>
                </c:pt>
                <c:pt idx="4">
                  <c:v>48.63</c:v>
                </c:pt>
              </c:numCache>
            </c:numRef>
          </c:val>
        </c:ser>
        <c:dLbls>
          <c:showLegendKey val="0"/>
          <c:showVal val="0"/>
          <c:showCatName val="0"/>
          <c:showSerName val="0"/>
          <c:showPercent val="0"/>
          <c:showBubbleSize val="0"/>
        </c:dLbls>
        <c:gapWidth val="150"/>
        <c:axId val="287196504"/>
        <c:axId val="28719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87196504"/>
        <c:axId val="287194544"/>
      </c:lineChart>
      <c:dateAx>
        <c:axId val="287196504"/>
        <c:scaling>
          <c:orientation val="minMax"/>
        </c:scaling>
        <c:delete val="1"/>
        <c:axPos val="b"/>
        <c:numFmt formatCode="ge" sourceLinked="1"/>
        <c:majorTickMark val="none"/>
        <c:minorTickMark val="none"/>
        <c:tickLblPos val="none"/>
        <c:crossAx val="287194544"/>
        <c:crosses val="autoZero"/>
        <c:auto val="1"/>
        <c:lblOffset val="100"/>
        <c:baseTimeUnit val="years"/>
      </c:dateAx>
      <c:valAx>
        <c:axId val="28719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3.25</c:v>
                </c:pt>
                <c:pt idx="1">
                  <c:v>3.25</c:v>
                </c:pt>
                <c:pt idx="2">
                  <c:v>2.91</c:v>
                </c:pt>
                <c:pt idx="3">
                  <c:v>2.37</c:v>
                </c:pt>
                <c:pt idx="4">
                  <c:v>0.66</c:v>
                </c:pt>
              </c:numCache>
            </c:numRef>
          </c:val>
        </c:ser>
        <c:dLbls>
          <c:showLegendKey val="0"/>
          <c:showVal val="0"/>
          <c:showCatName val="0"/>
          <c:showSerName val="0"/>
          <c:showPercent val="0"/>
          <c:showBubbleSize val="0"/>
        </c:dLbls>
        <c:gapWidth val="150"/>
        <c:axId val="287196896"/>
        <c:axId val="2871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87196896"/>
        <c:axId val="287197288"/>
      </c:lineChart>
      <c:dateAx>
        <c:axId val="287196896"/>
        <c:scaling>
          <c:orientation val="minMax"/>
        </c:scaling>
        <c:delete val="1"/>
        <c:axPos val="b"/>
        <c:numFmt formatCode="ge" sourceLinked="1"/>
        <c:majorTickMark val="none"/>
        <c:minorTickMark val="none"/>
        <c:tickLblPos val="none"/>
        <c:crossAx val="287197288"/>
        <c:crosses val="autoZero"/>
        <c:auto val="1"/>
        <c:lblOffset val="100"/>
        <c:baseTimeUnit val="years"/>
      </c:dateAx>
      <c:valAx>
        <c:axId val="2871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1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197680"/>
        <c:axId val="2871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87197680"/>
        <c:axId val="287198464"/>
      </c:lineChart>
      <c:dateAx>
        <c:axId val="287197680"/>
        <c:scaling>
          <c:orientation val="minMax"/>
        </c:scaling>
        <c:delete val="1"/>
        <c:axPos val="b"/>
        <c:numFmt formatCode="ge" sourceLinked="1"/>
        <c:majorTickMark val="none"/>
        <c:minorTickMark val="none"/>
        <c:tickLblPos val="none"/>
        <c:crossAx val="287198464"/>
        <c:crosses val="autoZero"/>
        <c:auto val="1"/>
        <c:lblOffset val="100"/>
        <c:baseTimeUnit val="years"/>
      </c:dateAx>
      <c:valAx>
        <c:axId val="28719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1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1966.87</c:v>
                </c:pt>
                <c:pt idx="1">
                  <c:v>1732.69</c:v>
                </c:pt>
                <c:pt idx="2">
                  <c:v>478.9</c:v>
                </c:pt>
                <c:pt idx="3">
                  <c:v>480.51</c:v>
                </c:pt>
                <c:pt idx="4">
                  <c:v>812.86</c:v>
                </c:pt>
              </c:numCache>
            </c:numRef>
          </c:val>
        </c:ser>
        <c:dLbls>
          <c:showLegendKey val="0"/>
          <c:showVal val="0"/>
          <c:showCatName val="0"/>
          <c:showSerName val="0"/>
          <c:showPercent val="0"/>
          <c:showBubbleSize val="0"/>
        </c:dLbls>
        <c:gapWidth val="150"/>
        <c:axId val="287193368"/>
        <c:axId val="28719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87193368"/>
        <c:axId val="287194936"/>
      </c:lineChart>
      <c:dateAx>
        <c:axId val="287193368"/>
        <c:scaling>
          <c:orientation val="minMax"/>
        </c:scaling>
        <c:delete val="1"/>
        <c:axPos val="b"/>
        <c:numFmt formatCode="ge" sourceLinked="1"/>
        <c:majorTickMark val="none"/>
        <c:minorTickMark val="none"/>
        <c:tickLblPos val="none"/>
        <c:crossAx val="287194936"/>
        <c:crosses val="autoZero"/>
        <c:auto val="1"/>
        <c:lblOffset val="100"/>
        <c:baseTimeUnit val="years"/>
      </c:dateAx>
      <c:valAx>
        <c:axId val="287194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19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75.38</c:v>
                </c:pt>
                <c:pt idx="1">
                  <c:v>54.04</c:v>
                </c:pt>
                <c:pt idx="2">
                  <c:v>41.65</c:v>
                </c:pt>
                <c:pt idx="3">
                  <c:v>36.03</c:v>
                </c:pt>
                <c:pt idx="4">
                  <c:v>46.02</c:v>
                </c:pt>
              </c:numCache>
            </c:numRef>
          </c:val>
        </c:ser>
        <c:dLbls>
          <c:showLegendKey val="0"/>
          <c:showVal val="0"/>
          <c:showCatName val="0"/>
          <c:showSerName val="0"/>
          <c:showPercent val="0"/>
          <c:showBubbleSize val="0"/>
        </c:dLbls>
        <c:gapWidth val="150"/>
        <c:axId val="287500064"/>
        <c:axId val="28749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87500064"/>
        <c:axId val="287497320"/>
      </c:lineChart>
      <c:dateAx>
        <c:axId val="287500064"/>
        <c:scaling>
          <c:orientation val="minMax"/>
        </c:scaling>
        <c:delete val="1"/>
        <c:axPos val="b"/>
        <c:numFmt formatCode="ge" sourceLinked="1"/>
        <c:majorTickMark val="none"/>
        <c:minorTickMark val="none"/>
        <c:tickLblPos val="none"/>
        <c:crossAx val="287497320"/>
        <c:crosses val="autoZero"/>
        <c:auto val="1"/>
        <c:lblOffset val="100"/>
        <c:baseTimeUnit val="years"/>
      </c:dateAx>
      <c:valAx>
        <c:axId val="287497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5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112.09</c:v>
                </c:pt>
                <c:pt idx="1">
                  <c:v>103.89</c:v>
                </c:pt>
                <c:pt idx="2">
                  <c:v>106.57</c:v>
                </c:pt>
                <c:pt idx="3">
                  <c:v>112.86</c:v>
                </c:pt>
                <c:pt idx="4">
                  <c:v>108.96</c:v>
                </c:pt>
              </c:numCache>
            </c:numRef>
          </c:val>
        </c:ser>
        <c:dLbls>
          <c:showLegendKey val="0"/>
          <c:showVal val="0"/>
          <c:showCatName val="0"/>
          <c:showSerName val="0"/>
          <c:showPercent val="0"/>
          <c:showBubbleSize val="0"/>
        </c:dLbls>
        <c:gapWidth val="150"/>
        <c:axId val="287500456"/>
        <c:axId val="28750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87500456"/>
        <c:axId val="287500848"/>
      </c:lineChart>
      <c:dateAx>
        <c:axId val="287500456"/>
        <c:scaling>
          <c:orientation val="minMax"/>
        </c:scaling>
        <c:delete val="1"/>
        <c:axPos val="b"/>
        <c:numFmt formatCode="ge" sourceLinked="1"/>
        <c:majorTickMark val="none"/>
        <c:minorTickMark val="none"/>
        <c:tickLblPos val="none"/>
        <c:crossAx val="287500848"/>
        <c:crosses val="autoZero"/>
        <c:auto val="1"/>
        <c:lblOffset val="100"/>
        <c:baseTimeUnit val="years"/>
      </c:dateAx>
      <c:valAx>
        <c:axId val="2875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168.93</c:v>
                </c:pt>
                <c:pt idx="1">
                  <c:v>189.53</c:v>
                </c:pt>
                <c:pt idx="2">
                  <c:v>185.69</c:v>
                </c:pt>
                <c:pt idx="3">
                  <c:v>175.59</c:v>
                </c:pt>
                <c:pt idx="4">
                  <c:v>182.96</c:v>
                </c:pt>
              </c:numCache>
            </c:numRef>
          </c:val>
        </c:ser>
        <c:dLbls>
          <c:showLegendKey val="0"/>
          <c:showVal val="0"/>
          <c:showCatName val="0"/>
          <c:showSerName val="0"/>
          <c:showPercent val="0"/>
          <c:showBubbleSize val="0"/>
        </c:dLbls>
        <c:gapWidth val="150"/>
        <c:axId val="287496536"/>
        <c:axId val="2874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87496536"/>
        <c:axId val="287499280"/>
      </c:lineChart>
      <c:dateAx>
        <c:axId val="287496536"/>
        <c:scaling>
          <c:orientation val="minMax"/>
        </c:scaling>
        <c:delete val="1"/>
        <c:axPos val="b"/>
        <c:numFmt formatCode="ge" sourceLinked="1"/>
        <c:majorTickMark val="none"/>
        <c:minorTickMark val="none"/>
        <c:tickLblPos val="none"/>
        <c:crossAx val="287499280"/>
        <c:crosses val="autoZero"/>
        <c:auto val="1"/>
        <c:lblOffset val="100"/>
        <c:baseTimeUnit val="years"/>
      </c:dateAx>
      <c:valAx>
        <c:axId val="2874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9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田尻町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8588</v>
      </c>
      <c r="AM8" s="61"/>
      <c r="AN8" s="61"/>
      <c r="AO8" s="61"/>
      <c r="AP8" s="61"/>
      <c r="AQ8" s="61"/>
      <c r="AR8" s="61"/>
      <c r="AS8" s="61"/>
      <c r="AT8" s="51">
        <f>データ!$S$6</f>
        <v>5.62</v>
      </c>
      <c r="AU8" s="52"/>
      <c r="AV8" s="52"/>
      <c r="AW8" s="52"/>
      <c r="AX8" s="52"/>
      <c r="AY8" s="52"/>
      <c r="AZ8" s="52"/>
      <c r="BA8" s="52"/>
      <c r="BB8" s="53">
        <f>データ!$T$6</f>
        <v>1528.11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93.54</v>
      </c>
      <c r="J10" s="52"/>
      <c r="K10" s="52"/>
      <c r="L10" s="52"/>
      <c r="M10" s="52"/>
      <c r="N10" s="52"/>
      <c r="O10" s="64"/>
      <c r="P10" s="53">
        <f>データ!$P$6</f>
        <v>100</v>
      </c>
      <c r="Q10" s="53"/>
      <c r="R10" s="53"/>
      <c r="S10" s="53"/>
      <c r="T10" s="53"/>
      <c r="U10" s="53"/>
      <c r="V10" s="53"/>
      <c r="W10" s="61">
        <f>データ!$Q$6</f>
        <v>3020</v>
      </c>
      <c r="X10" s="61"/>
      <c r="Y10" s="61"/>
      <c r="Z10" s="61"/>
      <c r="AA10" s="61"/>
      <c r="AB10" s="61"/>
      <c r="AC10" s="61"/>
      <c r="AD10" s="2"/>
      <c r="AE10" s="2"/>
      <c r="AF10" s="2"/>
      <c r="AG10" s="2"/>
      <c r="AH10" s="5"/>
      <c r="AI10" s="5"/>
      <c r="AJ10" s="5"/>
      <c r="AK10" s="5"/>
      <c r="AL10" s="61">
        <f>データ!$U$6</f>
        <v>8831</v>
      </c>
      <c r="AM10" s="61"/>
      <c r="AN10" s="61"/>
      <c r="AO10" s="61"/>
      <c r="AP10" s="61"/>
      <c r="AQ10" s="61"/>
      <c r="AR10" s="61"/>
      <c r="AS10" s="61"/>
      <c r="AT10" s="51">
        <f>データ!$V$6</f>
        <v>2.35</v>
      </c>
      <c r="AU10" s="52"/>
      <c r="AV10" s="52"/>
      <c r="AW10" s="52"/>
      <c r="AX10" s="52"/>
      <c r="AY10" s="52"/>
      <c r="AZ10" s="52"/>
      <c r="BA10" s="52"/>
      <c r="BB10" s="53">
        <f>データ!$W$6</f>
        <v>3757.87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273627</v>
      </c>
      <c r="D6" s="34">
        <f t="shared" si="3"/>
        <v>46</v>
      </c>
      <c r="E6" s="34">
        <f t="shared" si="3"/>
        <v>1</v>
      </c>
      <c r="F6" s="34">
        <f t="shared" si="3"/>
        <v>0</v>
      </c>
      <c r="G6" s="34">
        <f t="shared" si="3"/>
        <v>1</v>
      </c>
      <c r="H6" s="34" t="str">
        <f t="shared" si="3"/>
        <v>大阪府　田尻町</v>
      </c>
      <c r="I6" s="34" t="str">
        <f t="shared" si="3"/>
        <v>法適用</v>
      </c>
      <c r="J6" s="34" t="str">
        <f t="shared" si="3"/>
        <v>水道事業</v>
      </c>
      <c r="K6" s="34" t="str">
        <f t="shared" si="3"/>
        <v>末端給水事業</v>
      </c>
      <c r="L6" s="34" t="str">
        <f t="shared" si="3"/>
        <v>A8</v>
      </c>
      <c r="M6" s="34">
        <f t="shared" si="3"/>
        <v>0</v>
      </c>
      <c r="N6" s="35" t="str">
        <f t="shared" si="3"/>
        <v>-</v>
      </c>
      <c r="O6" s="35">
        <f t="shared" si="3"/>
        <v>93.54</v>
      </c>
      <c r="P6" s="35">
        <f t="shared" si="3"/>
        <v>100</v>
      </c>
      <c r="Q6" s="35">
        <f t="shared" si="3"/>
        <v>3020</v>
      </c>
      <c r="R6" s="35">
        <f t="shared" si="3"/>
        <v>8588</v>
      </c>
      <c r="S6" s="35">
        <f t="shared" si="3"/>
        <v>5.62</v>
      </c>
      <c r="T6" s="35">
        <f t="shared" si="3"/>
        <v>1528.11</v>
      </c>
      <c r="U6" s="35">
        <f t="shared" si="3"/>
        <v>8831</v>
      </c>
      <c r="V6" s="35">
        <f t="shared" si="3"/>
        <v>2.35</v>
      </c>
      <c r="W6" s="35">
        <f t="shared" si="3"/>
        <v>3757.87</v>
      </c>
      <c r="X6" s="36">
        <f>IF(X7="",NA(),X7)</f>
        <v>121.44</v>
      </c>
      <c r="Y6" s="36">
        <f t="shared" ref="Y6:AG6" si="4">IF(Y7="",NA(),Y7)</f>
        <v>112.82</v>
      </c>
      <c r="Z6" s="36">
        <f t="shared" si="4"/>
        <v>113.47</v>
      </c>
      <c r="AA6" s="36">
        <f t="shared" si="4"/>
        <v>116.72</v>
      </c>
      <c r="AB6" s="36">
        <f t="shared" si="4"/>
        <v>113.17</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1966.87</v>
      </c>
      <c r="AU6" s="36">
        <f t="shared" ref="AU6:BC6" si="6">IF(AU7="",NA(),AU7)</f>
        <v>1732.69</v>
      </c>
      <c r="AV6" s="36">
        <f t="shared" si="6"/>
        <v>478.9</v>
      </c>
      <c r="AW6" s="36">
        <f t="shared" si="6"/>
        <v>480.51</v>
      </c>
      <c r="AX6" s="36">
        <f t="shared" si="6"/>
        <v>812.86</v>
      </c>
      <c r="AY6" s="36">
        <f t="shared" si="6"/>
        <v>1002.64</v>
      </c>
      <c r="AZ6" s="36">
        <f t="shared" si="6"/>
        <v>1164.51</v>
      </c>
      <c r="BA6" s="36">
        <f t="shared" si="6"/>
        <v>434.72</v>
      </c>
      <c r="BB6" s="36">
        <f t="shared" si="6"/>
        <v>416.14</v>
      </c>
      <c r="BC6" s="36">
        <f t="shared" si="6"/>
        <v>371.89</v>
      </c>
      <c r="BD6" s="35" t="str">
        <f>IF(BD7="","",IF(BD7="-","【-】","【"&amp;SUBSTITUTE(TEXT(BD7,"#,##0.00"),"-","△")&amp;"】"))</f>
        <v>【262.87】</v>
      </c>
      <c r="BE6" s="36">
        <f>IF(BE7="",NA(),BE7)</f>
        <v>75.38</v>
      </c>
      <c r="BF6" s="36">
        <f t="shared" ref="BF6:BN6" si="7">IF(BF7="",NA(),BF7)</f>
        <v>54.04</v>
      </c>
      <c r="BG6" s="36">
        <f t="shared" si="7"/>
        <v>41.65</v>
      </c>
      <c r="BH6" s="36">
        <f t="shared" si="7"/>
        <v>36.03</v>
      </c>
      <c r="BI6" s="36">
        <f t="shared" si="7"/>
        <v>46.02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112.09</v>
      </c>
      <c r="BQ6" s="36">
        <f t="shared" ref="BQ6:BY6" si="8">IF(BQ7="",NA(),BQ7)</f>
        <v>103.89</v>
      </c>
      <c r="BR6" s="36">
        <f t="shared" si="8"/>
        <v>106.57</v>
      </c>
      <c r="BS6" s="36">
        <f t="shared" si="8"/>
        <v>112.86</v>
      </c>
      <c r="BT6" s="36">
        <f t="shared" si="8"/>
        <v>108.96</v>
      </c>
      <c r="BU6" s="36">
        <f t="shared" si="8"/>
        <v>90.69</v>
      </c>
      <c r="BV6" s="36">
        <f t="shared" si="8"/>
        <v>90.64</v>
      </c>
      <c r="BW6" s="36">
        <f t="shared" si="8"/>
        <v>93.66</v>
      </c>
      <c r="BX6" s="36">
        <f t="shared" si="8"/>
        <v>92.76</v>
      </c>
      <c r="BY6" s="36">
        <f t="shared" si="8"/>
        <v>93.28</v>
      </c>
      <c r="BZ6" s="35" t="str">
        <f>IF(BZ7="","",IF(BZ7="-","【-】","【"&amp;SUBSTITUTE(TEXT(BZ7,"#,##0.00"),"-","△")&amp;"】"))</f>
        <v>【105.59】</v>
      </c>
      <c r="CA6" s="36">
        <f>IF(CA7="",NA(),CA7)</f>
        <v>168.93</v>
      </c>
      <c r="CB6" s="36">
        <f t="shared" ref="CB6:CJ6" si="9">IF(CB7="",NA(),CB7)</f>
        <v>189.53</v>
      </c>
      <c r="CC6" s="36">
        <f t="shared" si="9"/>
        <v>185.69</v>
      </c>
      <c r="CD6" s="36">
        <f t="shared" si="9"/>
        <v>175.59</v>
      </c>
      <c r="CE6" s="36">
        <f t="shared" si="9"/>
        <v>182.96</v>
      </c>
      <c r="CF6" s="36">
        <f t="shared" si="9"/>
        <v>211.08</v>
      </c>
      <c r="CG6" s="36">
        <f t="shared" si="9"/>
        <v>213.52</v>
      </c>
      <c r="CH6" s="36">
        <f t="shared" si="9"/>
        <v>208.21</v>
      </c>
      <c r="CI6" s="36">
        <f t="shared" si="9"/>
        <v>208.67</v>
      </c>
      <c r="CJ6" s="36">
        <f t="shared" si="9"/>
        <v>208.29</v>
      </c>
      <c r="CK6" s="35" t="str">
        <f>IF(CK7="","",IF(CK7="-","【-】","【"&amp;SUBSTITUTE(TEXT(CK7,"#,##0.00"),"-","△")&amp;"】"))</f>
        <v>【163.27】</v>
      </c>
      <c r="CL6" s="36">
        <f>IF(CL7="",NA(),CL7)</f>
        <v>39.659999999999997</v>
      </c>
      <c r="CM6" s="36">
        <f t="shared" ref="CM6:CU6" si="10">IF(CM7="",NA(),CM7)</f>
        <v>43.13</v>
      </c>
      <c r="CN6" s="36">
        <f t="shared" si="10"/>
        <v>43.83</v>
      </c>
      <c r="CO6" s="36">
        <f t="shared" si="10"/>
        <v>44.41</v>
      </c>
      <c r="CP6" s="36">
        <f t="shared" si="10"/>
        <v>45.69</v>
      </c>
      <c r="CQ6" s="36">
        <f t="shared" si="10"/>
        <v>49.69</v>
      </c>
      <c r="CR6" s="36">
        <f t="shared" si="10"/>
        <v>49.77</v>
      </c>
      <c r="CS6" s="36">
        <f t="shared" si="10"/>
        <v>49.22</v>
      </c>
      <c r="CT6" s="36">
        <f t="shared" si="10"/>
        <v>49.08</v>
      </c>
      <c r="CU6" s="36">
        <f t="shared" si="10"/>
        <v>49.32</v>
      </c>
      <c r="CV6" s="35" t="str">
        <f>IF(CV7="","",IF(CV7="-","【-】","【"&amp;SUBSTITUTE(TEXT(CV7,"#,##0.00"),"-","△")&amp;"】"))</f>
        <v>【59.94】</v>
      </c>
      <c r="CW6" s="36">
        <f>IF(CW7="",NA(),CW7)</f>
        <v>94.19</v>
      </c>
      <c r="CX6" s="36">
        <f t="shared" ref="CX6:DF6" si="11">IF(CX7="",NA(),CX7)</f>
        <v>90.51</v>
      </c>
      <c r="CY6" s="36">
        <f t="shared" si="11"/>
        <v>88.43</v>
      </c>
      <c r="CZ6" s="36">
        <f t="shared" si="11"/>
        <v>87.61</v>
      </c>
      <c r="DA6" s="36">
        <f t="shared" si="11"/>
        <v>85.46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18.16</v>
      </c>
      <c r="DI6" s="36">
        <f t="shared" ref="DI6:DQ6" si="12">IF(DI7="",NA(),DI7)</f>
        <v>18.559999999999999</v>
      </c>
      <c r="DJ6" s="36">
        <f t="shared" si="12"/>
        <v>45.81</v>
      </c>
      <c r="DK6" s="36">
        <f t="shared" si="12"/>
        <v>47.47</v>
      </c>
      <c r="DL6" s="36">
        <f t="shared" si="12"/>
        <v>48.63</v>
      </c>
      <c r="DM6" s="36">
        <f t="shared" si="12"/>
        <v>35.18</v>
      </c>
      <c r="DN6" s="36">
        <f t="shared" si="12"/>
        <v>36.43</v>
      </c>
      <c r="DO6" s="36">
        <f t="shared" si="12"/>
        <v>46.12</v>
      </c>
      <c r="DP6" s="36">
        <f t="shared" si="12"/>
        <v>47.44</v>
      </c>
      <c r="DQ6" s="36">
        <f t="shared" si="12"/>
        <v>48.3</v>
      </c>
      <c r="DR6" s="35" t="str">
        <f>IF(DR7="","",IF(DR7="-","【-】","【"&amp;SUBSTITUTE(TEXT(DR7,"#,##0.00"),"-","△")&amp;"】"))</f>
        <v>【47.91】</v>
      </c>
      <c r="DS6" s="36">
        <f>IF(DS7="",NA(),DS7)</f>
        <v>3.25</v>
      </c>
      <c r="DT6" s="36">
        <f t="shared" ref="DT6:EB6" si="13">IF(DT7="",NA(),DT7)</f>
        <v>3.25</v>
      </c>
      <c r="DU6" s="36">
        <f t="shared" si="13"/>
        <v>2.91</v>
      </c>
      <c r="DV6" s="36">
        <f t="shared" si="13"/>
        <v>2.37</v>
      </c>
      <c r="DW6" s="36">
        <f t="shared" si="13"/>
        <v>0.66</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0.22</v>
      </c>
      <c r="EE6" s="36">
        <f t="shared" ref="EE6:EM6" si="14">IF(EE7="",NA(),EE7)</f>
        <v>0.15</v>
      </c>
      <c r="EF6" s="36">
        <f t="shared" si="14"/>
        <v>0.25</v>
      </c>
      <c r="EG6" s="36">
        <f t="shared" si="14"/>
        <v>0.5</v>
      </c>
      <c r="EH6" s="36">
        <f t="shared" si="14"/>
        <v>1.71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273627</v>
      </c>
      <c r="D7" s="38">
        <v>46</v>
      </c>
      <c r="E7" s="38">
        <v>1</v>
      </c>
      <c r="F7" s="38">
        <v>0</v>
      </c>
      <c r="G7" s="38">
        <v>1</v>
      </c>
      <c r="H7" s="38" t="s">
        <v>105</v>
      </c>
      <c r="I7" s="38" t="s">
        <v>106</v>
      </c>
      <c r="J7" s="38" t="s">
        <v>107</v>
      </c>
      <c r="K7" s="38" t="s">
        <v>108</v>
      </c>
      <c r="L7" s="38" t="s">
        <v>109</v>
      </c>
      <c r="M7" s="38"/>
      <c r="N7" s="39" t="s">
        <v>110</v>
      </c>
      <c r="O7" s="39">
        <v>93.54</v>
      </c>
      <c r="P7" s="39">
        <v>100</v>
      </c>
      <c r="Q7" s="39">
        <v>3020</v>
      </c>
      <c r="R7" s="39">
        <v>8588</v>
      </c>
      <c r="S7" s="39">
        <v>5.62</v>
      </c>
      <c r="T7" s="39">
        <v>1528.11</v>
      </c>
      <c r="U7" s="39">
        <v>8831</v>
      </c>
      <c r="V7" s="39">
        <v>2.35</v>
      </c>
      <c r="W7" s="39">
        <v>3757.87</v>
      </c>
      <c r="X7" s="39">
        <v>121.44</v>
      </c>
      <c r="Y7" s="39">
        <v>112.82</v>
      </c>
      <c r="Z7" s="39">
        <v>113.47</v>
      </c>
      <c r="AA7" s="39">
        <v>116.72</v>
      </c>
      <c r="AB7" s="39">
        <v>113.17</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1966.87</v>
      </c>
      <c r="AU7" s="39">
        <v>1732.69</v>
      </c>
      <c r="AV7" s="39">
        <v>478.9</v>
      </c>
      <c r="AW7" s="39">
        <v>480.51</v>
      </c>
      <c r="AX7" s="39">
        <v>812.86</v>
      </c>
      <c r="AY7" s="39">
        <v>1002.64</v>
      </c>
      <c r="AZ7" s="39">
        <v>1164.51</v>
      </c>
      <c r="BA7" s="39">
        <v>434.72</v>
      </c>
      <c r="BB7" s="39">
        <v>416.14</v>
      </c>
      <c r="BC7" s="39">
        <v>371.89</v>
      </c>
      <c r="BD7" s="39">
        <v>262.87</v>
      </c>
      <c r="BE7" s="39">
        <v>75.38</v>
      </c>
      <c r="BF7" s="39">
        <v>54.04</v>
      </c>
      <c r="BG7" s="39">
        <v>41.65</v>
      </c>
      <c r="BH7" s="39">
        <v>36.03</v>
      </c>
      <c r="BI7" s="39">
        <v>46.02</v>
      </c>
      <c r="BJ7" s="39">
        <v>520.29999999999995</v>
      </c>
      <c r="BK7" s="39">
        <v>498.27</v>
      </c>
      <c r="BL7" s="39">
        <v>495.76</v>
      </c>
      <c r="BM7" s="39">
        <v>487.22</v>
      </c>
      <c r="BN7" s="39">
        <v>483.11</v>
      </c>
      <c r="BO7" s="39">
        <v>270.87</v>
      </c>
      <c r="BP7" s="39">
        <v>112.09</v>
      </c>
      <c r="BQ7" s="39">
        <v>103.89</v>
      </c>
      <c r="BR7" s="39">
        <v>106.57</v>
      </c>
      <c r="BS7" s="39">
        <v>112.86</v>
      </c>
      <c r="BT7" s="39">
        <v>108.96</v>
      </c>
      <c r="BU7" s="39">
        <v>90.69</v>
      </c>
      <c r="BV7" s="39">
        <v>90.64</v>
      </c>
      <c r="BW7" s="39">
        <v>93.66</v>
      </c>
      <c r="BX7" s="39">
        <v>92.76</v>
      </c>
      <c r="BY7" s="39">
        <v>93.28</v>
      </c>
      <c r="BZ7" s="39">
        <v>105.59</v>
      </c>
      <c r="CA7" s="39">
        <v>168.93</v>
      </c>
      <c r="CB7" s="39">
        <v>189.53</v>
      </c>
      <c r="CC7" s="39">
        <v>185.69</v>
      </c>
      <c r="CD7" s="39">
        <v>175.59</v>
      </c>
      <c r="CE7" s="39">
        <v>182.96</v>
      </c>
      <c r="CF7" s="39">
        <v>211.08</v>
      </c>
      <c r="CG7" s="39">
        <v>213.52</v>
      </c>
      <c r="CH7" s="39">
        <v>208.21</v>
      </c>
      <c r="CI7" s="39">
        <v>208.67</v>
      </c>
      <c r="CJ7" s="39">
        <v>208.29</v>
      </c>
      <c r="CK7" s="39">
        <v>163.27000000000001</v>
      </c>
      <c r="CL7" s="39">
        <v>39.659999999999997</v>
      </c>
      <c r="CM7" s="39">
        <v>43.13</v>
      </c>
      <c r="CN7" s="39">
        <v>43.83</v>
      </c>
      <c r="CO7" s="39">
        <v>44.41</v>
      </c>
      <c r="CP7" s="39">
        <v>45.69</v>
      </c>
      <c r="CQ7" s="39">
        <v>49.69</v>
      </c>
      <c r="CR7" s="39">
        <v>49.77</v>
      </c>
      <c r="CS7" s="39">
        <v>49.22</v>
      </c>
      <c r="CT7" s="39">
        <v>49.08</v>
      </c>
      <c r="CU7" s="39">
        <v>49.32</v>
      </c>
      <c r="CV7" s="39">
        <v>59.94</v>
      </c>
      <c r="CW7" s="39">
        <v>94.19</v>
      </c>
      <c r="CX7" s="39">
        <v>90.51</v>
      </c>
      <c r="CY7" s="39">
        <v>88.43</v>
      </c>
      <c r="CZ7" s="39">
        <v>87.61</v>
      </c>
      <c r="DA7" s="39">
        <v>85.46</v>
      </c>
      <c r="DB7" s="39">
        <v>80.010000000000005</v>
      </c>
      <c r="DC7" s="39">
        <v>79.98</v>
      </c>
      <c r="DD7" s="39">
        <v>79.48</v>
      </c>
      <c r="DE7" s="39">
        <v>79.3</v>
      </c>
      <c r="DF7" s="39">
        <v>79.34</v>
      </c>
      <c r="DG7" s="39">
        <v>90.22</v>
      </c>
      <c r="DH7" s="39">
        <v>18.16</v>
      </c>
      <c r="DI7" s="39">
        <v>18.559999999999999</v>
      </c>
      <c r="DJ7" s="39">
        <v>45.81</v>
      </c>
      <c r="DK7" s="39">
        <v>47.47</v>
      </c>
      <c r="DL7" s="39">
        <v>48.63</v>
      </c>
      <c r="DM7" s="39">
        <v>35.18</v>
      </c>
      <c r="DN7" s="39">
        <v>36.43</v>
      </c>
      <c r="DO7" s="39">
        <v>46.12</v>
      </c>
      <c r="DP7" s="39">
        <v>47.44</v>
      </c>
      <c r="DQ7" s="39">
        <v>48.3</v>
      </c>
      <c r="DR7" s="39">
        <v>47.91</v>
      </c>
      <c r="DS7" s="39">
        <v>3.25</v>
      </c>
      <c r="DT7" s="39">
        <v>3.25</v>
      </c>
      <c r="DU7" s="39">
        <v>2.91</v>
      </c>
      <c r="DV7" s="39">
        <v>2.37</v>
      </c>
      <c r="DW7" s="39">
        <v>0.66</v>
      </c>
      <c r="DX7" s="39">
        <v>8.41</v>
      </c>
      <c r="DY7" s="39">
        <v>8.7200000000000006</v>
      </c>
      <c r="DZ7" s="39">
        <v>9.86</v>
      </c>
      <c r="EA7" s="39">
        <v>11.16</v>
      </c>
      <c r="EB7" s="39">
        <v>12.43</v>
      </c>
      <c r="EC7" s="39">
        <v>15</v>
      </c>
      <c r="ED7" s="39">
        <v>0.22</v>
      </c>
      <c r="EE7" s="39">
        <v>0.15</v>
      </c>
      <c r="EF7" s="39">
        <v>0.25</v>
      </c>
      <c r="EG7" s="39">
        <v>0.5</v>
      </c>
      <c r="EH7" s="39">
        <v>1.71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tempuser</cp:lastModifiedBy>
  <dcterms:created xsi:type="dcterms:W3CDTF">2017-12-25T01:32:08Z</dcterms:created>
  <dcterms:modified xsi:type="dcterms:W3CDTF">2018-02-28T03:52:33Z</dcterms:modified>
  <cp:category/>
</cp:coreProperties>
</file>